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9155" windowHeight="7185" activeTab="1"/>
  </bookViews>
  <sheets>
    <sheet name="таблица 2.1" sheetId="1" r:id="rId1"/>
    <sheet name="таблица 2" sheetId="2" r:id="rId2"/>
  </sheets>
  <definedNames>
    <definedName name="_xlnm.Print_Area" localSheetId="1">'таблица 2'!$A$5:$J$208</definedName>
    <definedName name="_xlnm.Print_Area" localSheetId="0">'таблица 2.1'!$A$1:$P$16</definedName>
  </definedNames>
  <calcPr calcId="152511"/>
</workbook>
</file>

<file path=xl/calcChain.xml><?xml version="1.0" encoding="utf-8"?>
<calcChain xmlns="http://schemas.openxmlformats.org/spreadsheetml/2006/main">
  <c r="E109" i="2" l="1"/>
  <c r="E110" i="2"/>
  <c r="I152" i="2" l="1"/>
  <c r="E152" i="2" l="1"/>
  <c r="F152" i="2"/>
  <c r="G152" i="2"/>
  <c r="D168" i="2"/>
  <c r="E154" i="2"/>
  <c r="F154" i="2"/>
  <c r="G154" i="2"/>
  <c r="I154" i="2"/>
  <c r="E153" i="2"/>
  <c r="F153" i="2"/>
  <c r="G153" i="2"/>
  <c r="I153" i="2"/>
  <c r="D170" i="2"/>
  <c r="D169" i="2"/>
  <c r="J167" i="2"/>
  <c r="I167" i="2"/>
  <c r="H167" i="2"/>
  <c r="H151" i="2" s="1"/>
  <c r="G167" i="2"/>
  <c r="F167" i="2"/>
  <c r="E167" i="2"/>
  <c r="D167" i="2" l="1"/>
  <c r="H43" i="2"/>
  <c r="K167" i="2" l="1"/>
  <c r="I24" i="2"/>
  <c r="J24" i="2"/>
  <c r="I32" i="2"/>
  <c r="J32" i="2"/>
  <c r="J43" i="2"/>
  <c r="J44" i="2"/>
  <c r="J45" i="2"/>
  <c r="I46" i="2"/>
  <c r="J46" i="2"/>
  <c r="I50" i="2"/>
  <c r="J50" i="2"/>
  <c r="I55" i="2"/>
  <c r="J55" i="2"/>
  <c r="I56" i="2"/>
  <c r="J56" i="2"/>
  <c r="I57" i="2"/>
  <c r="J57" i="2"/>
  <c r="I58" i="2"/>
  <c r="J58" i="2"/>
  <c r="J54" i="2" s="1"/>
  <c r="I71" i="2"/>
  <c r="J71" i="2"/>
  <c r="I72" i="2"/>
  <c r="J72" i="2"/>
  <c r="I73" i="2"/>
  <c r="J73" i="2"/>
  <c r="J75" i="2"/>
  <c r="J79" i="2"/>
  <c r="J83" i="2"/>
  <c r="J87" i="2"/>
  <c r="J91" i="2"/>
  <c r="I99" i="2"/>
  <c r="J99" i="2"/>
  <c r="I103" i="2"/>
  <c r="J103" i="2"/>
  <c r="I108" i="2"/>
  <c r="J108" i="2"/>
  <c r="I109" i="2"/>
  <c r="J109" i="2"/>
  <c r="I110" i="2"/>
  <c r="J110" i="2"/>
  <c r="I111" i="2"/>
  <c r="J111" i="2"/>
  <c r="I115" i="2"/>
  <c r="J115" i="2"/>
  <c r="I119" i="2"/>
  <c r="J119" i="2"/>
  <c r="I123" i="2"/>
  <c r="J123" i="2"/>
  <c r="I127" i="2"/>
  <c r="J127" i="2"/>
  <c r="I131" i="2"/>
  <c r="J131" i="2"/>
  <c r="I135" i="2"/>
  <c r="J135" i="2"/>
  <c r="I139" i="2"/>
  <c r="J139" i="2"/>
  <c r="I143" i="2"/>
  <c r="J143" i="2"/>
  <c r="I147" i="2"/>
  <c r="J147" i="2"/>
  <c r="J152" i="2"/>
  <c r="J153" i="2"/>
  <c r="J154" i="2"/>
  <c r="I155" i="2"/>
  <c r="J155" i="2"/>
  <c r="I159" i="2"/>
  <c r="J159" i="2"/>
  <c r="I163" i="2"/>
  <c r="J163" i="2"/>
  <c r="I171" i="2"/>
  <c r="J171" i="2"/>
  <c r="E176" i="2"/>
  <c r="F176" i="2"/>
  <c r="G176" i="2"/>
  <c r="H176" i="2"/>
  <c r="I176" i="2"/>
  <c r="J176" i="2"/>
  <c r="E177" i="2"/>
  <c r="F177" i="2"/>
  <c r="G177" i="2"/>
  <c r="H177" i="2"/>
  <c r="I177" i="2"/>
  <c r="J177" i="2"/>
  <c r="E178" i="2"/>
  <c r="F178" i="2"/>
  <c r="G178" i="2"/>
  <c r="H178" i="2"/>
  <c r="I178" i="2"/>
  <c r="J178" i="2"/>
  <c r="I179" i="2"/>
  <c r="J179" i="2"/>
  <c r="I184" i="2"/>
  <c r="I175" i="2" s="1"/>
  <c r="J184" i="2"/>
  <c r="J175" i="2" s="1"/>
  <c r="E189" i="2"/>
  <c r="F189" i="2"/>
  <c r="G189" i="2"/>
  <c r="H189" i="2"/>
  <c r="I189" i="2"/>
  <c r="J189" i="2"/>
  <c r="E190" i="2"/>
  <c r="F190" i="2"/>
  <c r="G190" i="2"/>
  <c r="H190" i="2"/>
  <c r="I190" i="2"/>
  <c r="J190" i="2"/>
  <c r="E191" i="2"/>
  <c r="F191" i="2"/>
  <c r="G191" i="2"/>
  <c r="H191" i="2"/>
  <c r="I191" i="2"/>
  <c r="J191" i="2"/>
  <c r="I192" i="2"/>
  <c r="J192" i="2"/>
  <c r="I197" i="2"/>
  <c r="J197" i="2"/>
  <c r="I201" i="2"/>
  <c r="J201" i="2"/>
  <c r="I205" i="2"/>
  <c r="J205" i="2"/>
  <c r="I151" i="2" l="1"/>
  <c r="I188" i="2"/>
  <c r="J188" i="2"/>
  <c r="I107" i="2"/>
  <c r="J41" i="2"/>
  <c r="J151" i="2"/>
  <c r="J107" i="2"/>
  <c r="J98" i="2"/>
  <c r="J39" i="2" s="1"/>
  <c r="J23" i="2" s="1"/>
  <c r="J97" i="2"/>
  <c r="J96" i="2"/>
  <c r="J70" i="2"/>
  <c r="J38" i="2"/>
  <c r="J22" i="2" s="1"/>
  <c r="J40" i="2"/>
  <c r="J37" i="2"/>
  <c r="J21" i="2" s="1"/>
  <c r="J95" i="2"/>
  <c r="D34" i="2"/>
  <c r="D35" i="2"/>
  <c r="D33" i="2"/>
  <c r="D25" i="2"/>
  <c r="D26" i="2"/>
  <c r="D27" i="2"/>
  <c r="D24" i="2"/>
  <c r="H24" i="2"/>
  <c r="I95" i="2" l="1"/>
  <c r="J20" i="2"/>
  <c r="J36" i="2"/>
  <c r="I36" i="2"/>
  <c r="J12" i="2"/>
  <c r="J13" i="2"/>
  <c r="J14" i="2"/>
  <c r="E43" i="2"/>
  <c r="J11" i="2" l="1"/>
  <c r="H32" i="2"/>
  <c r="D32" i="2" s="1"/>
  <c r="E44" i="2"/>
  <c r="F44" i="2"/>
  <c r="G44" i="2"/>
  <c r="H44" i="2"/>
  <c r="E45" i="2"/>
  <c r="F45" i="2"/>
  <c r="G45" i="2"/>
  <c r="H45" i="2"/>
  <c r="F43" i="2"/>
  <c r="G43" i="2"/>
  <c r="I41" i="2"/>
  <c r="D49" i="2"/>
  <c r="D48" i="2"/>
  <c r="D47" i="2"/>
  <c r="H46" i="2"/>
  <c r="G46" i="2"/>
  <c r="F46" i="2"/>
  <c r="E46" i="2"/>
  <c r="D53" i="2"/>
  <c r="D52" i="2"/>
  <c r="D51" i="2"/>
  <c r="H50" i="2"/>
  <c r="G50" i="2"/>
  <c r="F50" i="2"/>
  <c r="E50" i="2"/>
  <c r="E55" i="2"/>
  <c r="F55" i="2"/>
  <c r="G55" i="2"/>
  <c r="H55" i="2"/>
  <c r="E56" i="2"/>
  <c r="F56" i="2"/>
  <c r="G56" i="2"/>
  <c r="H56" i="2"/>
  <c r="E57" i="2"/>
  <c r="F57" i="2"/>
  <c r="G57" i="2"/>
  <c r="H57" i="2"/>
  <c r="D61" i="2"/>
  <c r="D60" i="2"/>
  <c r="D59" i="2"/>
  <c r="H58" i="2"/>
  <c r="G58" i="2"/>
  <c r="F58" i="2"/>
  <c r="E58" i="2"/>
  <c r="D65" i="2"/>
  <c r="D64" i="2"/>
  <c r="D62" i="2" s="1"/>
  <c r="D63" i="2"/>
  <c r="I62" i="2"/>
  <c r="H62" i="2"/>
  <c r="G62" i="2"/>
  <c r="F62" i="2"/>
  <c r="E62" i="2"/>
  <c r="D69" i="2"/>
  <c r="D68" i="2"/>
  <c r="D66" i="2" s="1"/>
  <c r="K66" i="2" s="1"/>
  <c r="D67" i="2"/>
  <c r="I66" i="2"/>
  <c r="H66" i="2"/>
  <c r="G66" i="2"/>
  <c r="F66" i="2"/>
  <c r="E66" i="2"/>
  <c r="E71" i="2"/>
  <c r="F71" i="2"/>
  <c r="G71" i="2"/>
  <c r="H71" i="2"/>
  <c r="E72" i="2"/>
  <c r="F72" i="2"/>
  <c r="G72" i="2"/>
  <c r="H72" i="2"/>
  <c r="E73" i="2"/>
  <c r="F73" i="2"/>
  <c r="G73" i="2"/>
  <c r="H73" i="2"/>
  <c r="D78" i="2"/>
  <c r="D77" i="2"/>
  <c r="D76" i="2"/>
  <c r="I75" i="2"/>
  <c r="H75" i="2"/>
  <c r="G75" i="2"/>
  <c r="F75" i="2"/>
  <c r="E75" i="2"/>
  <c r="D82" i="2"/>
  <c r="D81" i="2"/>
  <c r="D80" i="2"/>
  <c r="I79" i="2"/>
  <c r="H79" i="2"/>
  <c r="G79" i="2"/>
  <c r="F79" i="2"/>
  <c r="E79" i="2"/>
  <c r="D86" i="2"/>
  <c r="D85" i="2"/>
  <c r="D84" i="2"/>
  <c r="I83" i="2"/>
  <c r="H83" i="2"/>
  <c r="G83" i="2"/>
  <c r="F83" i="2"/>
  <c r="E83" i="2"/>
  <c r="D90" i="2"/>
  <c r="D89" i="2"/>
  <c r="D88" i="2"/>
  <c r="I87" i="2"/>
  <c r="H87" i="2"/>
  <c r="G87" i="2"/>
  <c r="F87" i="2"/>
  <c r="F70" i="2" s="1"/>
  <c r="E87" i="2"/>
  <c r="D94" i="2"/>
  <c r="D93" i="2"/>
  <c r="D92" i="2"/>
  <c r="I91" i="2"/>
  <c r="H91" i="2"/>
  <c r="G91" i="2"/>
  <c r="F91" i="2"/>
  <c r="E91" i="2"/>
  <c r="D102" i="2"/>
  <c r="D101" i="2"/>
  <c r="D100" i="2"/>
  <c r="H99" i="2"/>
  <c r="G99" i="2"/>
  <c r="F99" i="2"/>
  <c r="E99" i="2"/>
  <c r="D106" i="2"/>
  <c r="D105" i="2"/>
  <c r="D104" i="2"/>
  <c r="H103" i="2"/>
  <c r="G103" i="2"/>
  <c r="F103" i="2"/>
  <c r="E103" i="2"/>
  <c r="H110" i="2"/>
  <c r="G110" i="2"/>
  <c r="F110" i="2"/>
  <c r="H109" i="2"/>
  <c r="G109" i="2"/>
  <c r="F109" i="2"/>
  <c r="H108" i="2"/>
  <c r="H95" i="2" s="1"/>
  <c r="G108" i="2"/>
  <c r="F108" i="2"/>
  <c r="E108" i="2"/>
  <c r="D114" i="2"/>
  <c r="D113" i="2"/>
  <c r="D112" i="2"/>
  <c r="H111" i="2"/>
  <c r="G111" i="2"/>
  <c r="F111" i="2"/>
  <c r="E111" i="2"/>
  <c r="D118" i="2"/>
  <c r="D117" i="2"/>
  <c r="D116" i="2"/>
  <c r="H115" i="2"/>
  <c r="G115" i="2"/>
  <c r="F115" i="2"/>
  <c r="E115" i="2"/>
  <c r="D122" i="2"/>
  <c r="D121" i="2"/>
  <c r="D120" i="2"/>
  <c r="H119" i="2"/>
  <c r="G119" i="2"/>
  <c r="F119" i="2"/>
  <c r="E119" i="2"/>
  <c r="D126" i="2"/>
  <c r="D125" i="2"/>
  <c r="D124" i="2"/>
  <c r="H123" i="2"/>
  <c r="G123" i="2"/>
  <c r="F123" i="2"/>
  <c r="E123" i="2"/>
  <c r="D130" i="2"/>
  <c r="D129" i="2"/>
  <c r="D128" i="2"/>
  <c r="H127" i="2"/>
  <c r="G127" i="2"/>
  <c r="F127" i="2"/>
  <c r="E127" i="2"/>
  <c r="D134" i="2"/>
  <c r="D133" i="2"/>
  <c r="D132" i="2"/>
  <c r="H131" i="2"/>
  <c r="G131" i="2"/>
  <c r="F131" i="2"/>
  <c r="E131" i="2"/>
  <c r="D138" i="2"/>
  <c r="D137" i="2"/>
  <c r="D136" i="2"/>
  <c r="H135" i="2"/>
  <c r="G135" i="2"/>
  <c r="F135" i="2"/>
  <c r="E135" i="2"/>
  <c r="D142" i="2"/>
  <c r="D141" i="2"/>
  <c r="D140" i="2"/>
  <c r="H139" i="2"/>
  <c r="G139" i="2"/>
  <c r="F139" i="2"/>
  <c r="E139" i="2"/>
  <c r="D146" i="2"/>
  <c r="D145" i="2"/>
  <c r="D144" i="2"/>
  <c r="H143" i="2"/>
  <c r="G143" i="2"/>
  <c r="F143" i="2"/>
  <c r="E143" i="2"/>
  <c r="D150" i="2"/>
  <c r="D149" i="2"/>
  <c r="D148" i="2"/>
  <c r="H147" i="2"/>
  <c r="G147" i="2"/>
  <c r="F147" i="2"/>
  <c r="E147" i="2"/>
  <c r="G96" i="2"/>
  <c r="D158" i="2"/>
  <c r="D157" i="2"/>
  <c r="D156" i="2"/>
  <c r="H155" i="2"/>
  <c r="G155" i="2"/>
  <c r="F155" i="2"/>
  <c r="E155" i="2"/>
  <c r="D162" i="2"/>
  <c r="D161" i="2"/>
  <c r="D160" i="2"/>
  <c r="H159" i="2"/>
  <c r="G159" i="2"/>
  <c r="F159" i="2"/>
  <c r="E159" i="2"/>
  <c r="D166" i="2"/>
  <c r="D165" i="2"/>
  <c r="D164" i="2"/>
  <c r="H163" i="2"/>
  <c r="G163" i="2"/>
  <c r="F163" i="2"/>
  <c r="E163" i="2"/>
  <c r="D174" i="2"/>
  <c r="D173" i="2"/>
  <c r="D172" i="2"/>
  <c r="H171" i="2"/>
  <c r="G171" i="2"/>
  <c r="F171" i="2"/>
  <c r="E171" i="2"/>
  <c r="D182" i="2"/>
  <c r="D181" i="2"/>
  <c r="H179" i="2"/>
  <c r="G179" i="2"/>
  <c r="F179" i="2"/>
  <c r="E179" i="2"/>
  <c r="D187" i="2"/>
  <c r="D183" i="2" s="1"/>
  <c r="D178" i="2" s="1"/>
  <c r="D186" i="2"/>
  <c r="D185" i="2"/>
  <c r="H184" i="2"/>
  <c r="H175" i="2" s="1"/>
  <c r="G184" i="2"/>
  <c r="G175" i="2" s="1"/>
  <c r="F184" i="2"/>
  <c r="F175" i="2" s="1"/>
  <c r="E184" i="2"/>
  <c r="E175" i="2" s="1"/>
  <c r="G192" i="2"/>
  <c r="H192" i="2"/>
  <c r="D196" i="2"/>
  <c r="D195" i="2"/>
  <c r="D194" i="2"/>
  <c r="F192" i="2"/>
  <c r="E192" i="2"/>
  <c r="D200" i="2"/>
  <c r="D199" i="2"/>
  <c r="D198" i="2"/>
  <c r="H197" i="2"/>
  <c r="G197" i="2"/>
  <c r="F197" i="2"/>
  <c r="E197" i="2"/>
  <c r="D197" i="2"/>
  <c r="D204" i="2"/>
  <c r="D203" i="2"/>
  <c r="D202" i="2"/>
  <c r="H201" i="2"/>
  <c r="G201" i="2"/>
  <c r="F201" i="2"/>
  <c r="E201" i="2"/>
  <c r="D207" i="2"/>
  <c r="D208" i="2"/>
  <c r="D206" i="2"/>
  <c r="D205" i="2" s="1"/>
  <c r="E205" i="2"/>
  <c r="F205" i="2"/>
  <c r="G205" i="2"/>
  <c r="H205" i="2"/>
  <c r="F13" i="1"/>
  <c r="E13" i="1"/>
  <c r="D13" i="1"/>
  <c r="D184" i="2" l="1"/>
  <c r="D131" i="2"/>
  <c r="K131" i="2" s="1"/>
  <c r="D99" i="2"/>
  <c r="K99" i="2" s="1"/>
  <c r="H37" i="2"/>
  <c r="D57" i="2"/>
  <c r="F151" i="2"/>
  <c r="D91" i="2"/>
  <c r="F54" i="2"/>
  <c r="D179" i="2"/>
  <c r="K180" i="2" s="1"/>
  <c r="E151" i="2"/>
  <c r="D151" i="2" s="1"/>
  <c r="G151" i="2"/>
  <c r="E54" i="2"/>
  <c r="G54" i="2"/>
  <c r="D103" i="2"/>
  <c r="K103" i="2" s="1"/>
  <c r="D143" i="2"/>
  <c r="G97" i="2"/>
  <c r="D56" i="2"/>
  <c r="K197" i="2"/>
  <c r="F188" i="2"/>
  <c r="H188" i="2"/>
  <c r="D192" i="2"/>
  <c r="D189" i="2"/>
  <c r="D191" i="2"/>
  <c r="K184" i="2"/>
  <c r="D175" i="2"/>
  <c r="K175" i="2" s="1"/>
  <c r="D177" i="2"/>
  <c r="G107" i="2"/>
  <c r="G95" i="2" s="1"/>
  <c r="I70" i="2"/>
  <c r="I54" i="2"/>
  <c r="F41" i="2"/>
  <c r="E188" i="2"/>
  <c r="G188" i="2"/>
  <c r="D190" i="2"/>
  <c r="D176" i="2"/>
  <c r="K143" i="2"/>
  <c r="K91" i="2"/>
  <c r="K62" i="2"/>
  <c r="F98" i="2"/>
  <c r="F96" i="2"/>
  <c r="F37" i="2" s="1"/>
  <c r="F29" i="2" s="1"/>
  <c r="F97" i="2"/>
  <c r="F38" i="2" s="1"/>
  <c r="F107" i="2"/>
  <c r="G98" i="2"/>
  <c r="G39" i="2" s="1"/>
  <c r="G14" i="2" s="1"/>
  <c r="G70" i="2"/>
  <c r="G38" i="2"/>
  <c r="G13" i="2" s="1"/>
  <c r="G37" i="2"/>
  <c r="G12" i="2" s="1"/>
  <c r="G41" i="2"/>
  <c r="G40" i="2" s="1"/>
  <c r="F39" i="2"/>
  <c r="F14" i="2" s="1"/>
  <c r="D75" i="2"/>
  <c r="K75" i="2" s="1"/>
  <c r="D79" i="2"/>
  <c r="K79" i="2" s="1"/>
  <c r="D58" i="2"/>
  <c r="K58" i="2" s="1"/>
  <c r="H54" i="2"/>
  <c r="D83" i="2"/>
  <c r="K83" i="2" s="1"/>
  <c r="D147" i="2"/>
  <c r="K147" i="2" s="1"/>
  <c r="D171" i="2"/>
  <c r="K171" i="2" s="1"/>
  <c r="E98" i="2"/>
  <c r="E39" i="2" s="1"/>
  <c r="E14" i="2" s="1"/>
  <c r="E96" i="2"/>
  <c r="E97" i="2"/>
  <c r="E38" i="2" s="1"/>
  <c r="D72" i="2"/>
  <c r="E70" i="2"/>
  <c r="D46" i="2"/>
  <c r="K46" i="2" s="1"/>
  <c r="D50" i="2"/>
  <c r="K50" i="2" s="1"/>
  <c r="I40" i="2"/>
  <c r="I20" i="2"/>
  <c r="D111" i="2"/>
  <c r="D115" i="2"/>
  <c r="K115" i="2" s="1"/>
  <c r="D119" i="2"/>
  <c r="K119" i="2" s="1"/>
  <c r="D123" i="2"/>
  <c r="K123" i="2" s="1"/>
  <c r="D127" i="2"/>
  <c r="K127" i="2" s="1"/>
  <c r="D135" i="2"/>
  <c r="K135" i="2" s="1"/>
  <c r="D139" i="2"/>
  <c r="K139" i="2" s="1"/>
  <c r="D155" i="2"/>
  <c r="D159" i="2"/>
  <c r="K159" i="2" s="1"/>
  <c r="D55" i="2"/>
  <c r="D73" i="2"/>
  <c r="D163" i="2"/>
  <c r="K163" i="2" s="1"/>
  <c r="K111" i="2"/>
  <c r="E107" i="2"/>
  <c r="D108" i="2"/>
  <c r="E41" i="2"/>
  <c r="D44" i="2"/>
  <c r="H41" i="2"/>
  <c r="H40" i="2" s="1"/>
  <c r="D43" i="2"/>
  <c r="D45" i="2"/>
  <c r="H70" i="2"/>
  <c r="D71" i="2"/>
  <c r="D87" i="2"/>
  <c r="H107" i="2"/>
  <c r="D109" i="2"/>
  <c r="D110" i="2"/>
  <c r="K193" i="2"/>
  <c r="D201" i="2"/>
  <c r="K201" i="2" s="1"/>
  <c r="K205" i="2"/>
  <c r="E37" i="2" l="1"/>
  <c r="D37" i="2" s="1"/>
  <c r="D96" i="2"/>
  <c r="E40" i="2"/>
  <c r="F40" i="2"/>
  <c r="K155" i="2"/>
  <c r="D54" i="2"/>
  <c r="D188" i="2"/>
  <c r="K188" i="2" s="1"/>
  <c r="F11" i="1"/>
  <c r="G30" i="2"/>
  <c r="F95" i="2"/>
  <c r="G31" i="2"/>
  <c r="G36" i="2"/>
  <c r="G11" i="2"/>
  <c r="H36" i="2"/>
  <c r="G29" i="2"/>
  <c r="F13" i="2"/>
  <c r="F30" i="2"/>
  <c r="F36" i="2"/>
  <c r="F31" i="2"/>
  <c r="D18" i="2"/>
  <c r="E13" i="2"/>
  <c r="K97" i="2"/>
  <c r="E95" i="2"/>
  <c r="K96" i="2"/>
  <c r="E36" i="2"/>
  <c r="E15" i="2" s="1"/>
  <c r="D15" i="2" s="1"/>
  <c r="D41" i="2"/>
  <c r="D17" i="2"/>
  <c r="D107" i="2"/>
  <c r="K107" i="2" s="1"/>
  <c r="E12" i="2"/>
  <c r="D19" i="2"/>
  <c r="D14" i="2"/>
  <c r="D22" i="2"/>
  <c r="K87" i="2"/>
  <c r="D70" i="2"/>
  <c r="D95" i="2" l="1"/>
  <c r="D13" i="2"/>
  <c r="D12" i="2"/>
  <c r="K98" i="2"/>
  <c r="D30" i="2"/>
  <c r="D31" i="2"/>
  <c r="G28" i="2"/>
  <c r="D29" i="2"/>
  <c r="F28" i="2"/>
  <c r="D28" i="2" s="1"/>
  <c r="F11" i="2"/>
  <c r="D11" i="1"/>
  <c r="E11" i="2"/>
  <c r="F15" i="1"/>
  <c r="D40" i="2"/>
  <c r="K42" i="2"/>
  <c r="D23" i="2"/>
  <c r="D21" i="2"/>
  <c r="H11" i="2"/>
  <c r="D36" i="2" l="1"/>
  <c r="K36" i="2" s="1"/>
  <c r="D11" i="2"/>
  <c r="D15" i="1"/>
  <c r="E15" i="1"/>
  <c r="E11" i="1"/>
  <c r="D20" i="2"/>
  <c r="H20" i="2"/>
  <c r="K20" i="2" l="1"/>
  <c r="K151" i="2"/>
  <c r="K95" i="2"/>
</calcChain>
</file>

<file path=xl/sharedStrings.xml><?xml version="1.0" encoding="utf-8"?>
<sst xmlns="http://schemas.openxmlformats.org/spreadsheetml/2006/main" count="255" uniqueCount="101">
  <si>
    <t>Код строки</t>
  </si>
  <si>
    <t>Год начала закупки</t>
  </si>
  <si>
    <t>Выплаты по расходам на закупку товаров, работ, услуг всего:</t>
  </si>
  <si>
    <t xml:space="preserve">Наименование показателя </t>
  </si>
  <si>
    <t>Всего на закупки</t>
  </si>
  <si>
    <t>в том числе</t>
  </si>
  <si>
    <t>на оплату контрактов заключенных до начала очередного финансового года:</t>
  </si>
  <si>
    <t>0001</t>
  </si>
  <si>
    <t>Х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</si>
  <si>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</si>
  <si>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закупку товаров, работ, услуг по году начала закупки:</t>
  </si>
  <si>
    <t>Сумма выплат по расходам на закупку товаров, работ и услуг (с точностью до двух знаков после запятой - 0,00)</t>
  </si>
  <si>
    <t>Наименование показателя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</si>
  <si>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</si>
  <si>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</si>
  <si>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</si>
  <si>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</si>
  <si>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</si>
  <si>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</si>
  <si>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</si>
  <si>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 всего:</t>
  </si>
  <si>
    <t>плата, утвержденная законодательством</t>
  </si>
  <si>
    <t>из них гранты</t>
  </si>
  <si>
    <t>Поступления от доходов, всего:</t>
  </si>
  <si>
    <t>X</t>
  </si>
  <si>
    <t>доходы от оказания услуг, работ</t>
  </si>
  <si>
    <t>доходы от штрафов, пеней, иных сумм принудительного изъятия</t>
  </si>
  <si>
    <t>иные субсидии, предоставленные из бюджета</t>
  </si>
  <si>
    <t>прочие доходы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</si>
  <si>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</si>
  <si>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</si>
  <si>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</si>
  <si>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</si>
  <si>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- заработная плата</t>
  </si>
  <si>
    <t>- начисления на выплате по оплаты труда</t>
  </si>
  <si>
    <t>социальные и иные выплаты населению, всего, в том числе:</t>
  </si>
  <si>
    <t>- командировочные расходы, проживание в командировке, проезд</t>
  </si>
  <si>
    <t>221</t>
  </si>
  <si>
    <t>- ЕДВ</t>
  </si>
  <si>
    <t>- прочие выплаты</t>
  </si>
  <si>
    <t>уплату налогов, сборов и иных платежей, всего</t>
  </si>
  <si>
    <t xml:space="preserve">- уплата налога на имущество организаций </t>
  </si>
  <si>
    <t xml:space="preserve">- уплата земельного налога </t>
  </si>
  <si>
    <t>- уплата прочих налогов, сборов</t>
  </si>
  <si>
    <t>233</t>
  </si>
  <si>
    <t>- уплата иных платежей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</si>
  <si>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</si>
  <si>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</si>
  <si>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- услуги связи</t>
  </si>
  <si>
    <t>- транспортные услуги</t>
  </si>
  <si>
    <t>- коммунальные услуги, в том числе:</t>
  </si>
  <si>
    <t>253</t>
  </si>
  <si>
    <t>отопление</t>
  </si>
  <si>
    <t>электроснабжение</t>
  </si>
  <si>
    <t>водоснабжение</t>
  </si>
  <si>
    <t>канализация</t>
  </si>
  <si>
    <t>вывоз мусора</t>
  </si>
  <si>
    <t>- арендная плата за пользование имуществом</t>
  </si>
  <si>
    <t>- работы и услуги по содержанию имущества (225)</t>
  </si>
  <si>
    <t>255</t>
  </si>
  <si>
    <t>- прочие работы и услуги (226)</t>
  </si>
  <si>
    <t>256</t>
  </si>
  <si>
    <t>- прочие расходы (290)</t>
  </si>
  <si>
    <t>257</t>
  </si>
  <si>
    <t>- увеличение стоимости основных средств</t>
  </si>
  <si>
    <t>- увеличение стоимости материальных запасов, в том числе:</t>
  </si>
  <si>
    <t>259</t>
  </si>
  <si>
    <t>приобретение продуктов питания</t>
  </si>
  <si>
    <t>приобретение мягкого инвентаря</t>
  </si>
  <si>
    <t>приобретение котельно-печного топлива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</si>
  <si>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</si>
  <si>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</si>
  <si>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</si>
  <si>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</si>
  <si>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</si>
  <si>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</si>
  <si>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</si>
  <si>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</si>
  <si>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</si>
  <si>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</si>
  <si>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</si>
  <si>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</si>
  <si>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</si>
  <si>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прочие материальные запасы</t>
  </si>
  <si>
    <t>Приложение 2.1</t>
  </si>
  <si>
    <t>приобретение гсм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</si>
  <si>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</si>
  <si>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</si>
  <si>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</si>
  <si>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по ГУСО "Ново-Акатуйский КЦСОН" Забайкальского края</t>
  </si>
  <si>
    <t>Показатели выплат по расходам на закупку товаров, работ, услуг  на 01.01.2020 г.</t>
  </si>
  <si>
    <t>на 2020 г. очередной финансовый год</t>
  </si>
  <si>
    <t>на 2021 г. 1-ый год планового периода</t>
  </si>
  <si>
    <t>на 2022 г. 2-ой год планового периода</t>
  </si>
  <si>
    <t>на 2020г. очередной финансовый год</t>
  </si>
  <si>
    <t>на 2022г. 2-ой год планового периода</t>
  </si>
  <si>
    <t>на 2021г. 1-ый год планового периода</t>
  </si>
  <si>
    <t>Показатели по поступлениям и выплатам учреждения на 2020 год ГУСО "Ново-Акатуйский КЦСОН" Забайкальского края</t>
  </si>
  <si>
    <t>Руководитель                              ______________      Селина Г.Г.</t>
  </si>
  <si>
    <t>Главный бухгалтер                     ______________        Ремезова В.И.</t>
  </si>
  <si>
    <t>Ответственный исполнитель    _______________       Астраханцева Е.П.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</si>
</sst>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9"/>
      <color theme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8184231E0AEB08FFF9D23F041EE0246F07C5208454E4F208C5E484F014DFB2B83DCF04B81A265p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6"/>
  <sheetViews>
    <sheetView view="pageBreakPreview" zoomScale="60" zoomScaleNormal="100" workbookViewId="0">
      <selection activeCell="F15" sqref="F15"/>
    </sheetView>
  </sheetViews>
  <sheetFormatPr defaultRowHeight="15" x14ac:dyDescent="0.25"/>
  <cols>
    <col min="1" max="1" width="19.7109375" style="14" customWidth="1"/>
    <col min="2" max="3" width="9.140625" style="14"/>
    <col min="4" max="12" width="15.28515625" style="14" customWidth="1"/>
    <col min="13" max="13" width="9.140625" style="14"/>
    <col min="14" max="34" width="9.140625" style="15"/>
    <col min="35" max="16384" width="9.140625" style="1"/>
  </cols>
  <sheetData>
    <row r="2" spans="1:12" x14ac:dyDescent="0.25">
      <c r="K2" s="20" t="s">
        <v>84</v>
      </c>
      <c r="L2" s="20"/>
    </row>
    <row r="4" spans="1:12" x14ac:dyDescent="0.25">
      <c r="B4" s="20" t="s">
        <v>90</v>
      </c>
      <c r="C4" s="20"/>
      <c r="D4" s="20"/>
      <c r="E4" s="20"/>
      <c r="F4" s="20"/>
      <c r="G4" s="20"/>
      <c r="H4" s="20"/>
      <c r="I4" s="20"/>
      <c r="J4" s="20"/>
      <c r="K4" s="20"/>
    </row>
    <row r="5" spans="1:12" x14ac:dyDescent="0.25">
      <c r="D5" s="34" t="s">
        <v>89</v>
      </c>
      <c r="E5" s="35"/>
      <c r="F5" s="35"/>
      <c r="G5" s="35"/>
      <c r="H5" s="35"/>
      <c r="I5" s="35"/>
      <c r="J5" s="35"/>
    </row>
    <row r="6" spans="1:12" ht="27" customHeight="1" x14ac:dyDescent="0.25">
      <c r="A6" s="21" t="s">
        <v>3</v>
      </c>
      <c r="B6" s="21" t="s">
        <v>0</v>
      </c>
      <c r="C6" s="21" t="s">
        <v>1</v>
      </c>
      <c r="D6" s="30" t="s">
        <v>11</v>
      </c>
      <c r="E6" s="30"/>
      <c r="F6" s="30"/>
      <c r="G6" s="30"/>
      <c r="H6" s="30"/>
      <c r="I6" s="30"/>
      <c r="J6" s="30"/>
      <c r="K6" s="30"/>
      <c r="L6" s="30"/>
    </row>
    <row r="7" spans="1:12" ht="19.5" customHeight="1" x14ac:dyDescent="0.25">
      <c r="A7" s="22"/>
      <c r="B7" s="22"/>
      <c r="C7" s="22"/>
      <c r="D7" s="24" t="s">
        <v>4</v>
      </c>
      <c r="E7" s="25"/>
      <c r="F7" s="26"/>
      <c r="G7" s="30" t="s">
        <v>5</v>
      </c>
      <c r="H7" s="30"/>
      <c r="I7" s="30"/>
      <c r="J7" s="30"/>
      <c r="K7" s="30"/>
      <c r="L7" s="30"/>
    </row>
    <row r="8" spans="1:12" ht="78.75" customHeight="1" x14ac:dyDescent="0.25">
      <c r="A8" s="22"/>
      <c r="B8" s="22"/>
      <c r="C8" s="22"/>
      <c r="D8" s="27"/>
      <c r="E8" s="28"/>
      <c r="F8" s="29"/>
      <c r="G8" s="31" t="s">
        <v>79</v>
      </c>
      <c r="H8" s="32"/>
      <c r="I8" s="33"/>
      <c r="J8" s="31" t="s">
        <v>9</v>
      </c>
      <c r="K8" s="32"/>
      <c r="L8" s="33"/>
    </row>
    <row r="9" spans="1:12" ht="66.75" customHeight="1" x14ac:dyDescent="0.25">
      <c r="A9" s="23"/>
      <c r="B9" s="23"/>
      <c r="C9" s="23"/>
      <c r="D9" s="16" t="s">
        <v>91</v>
      </c>
      <c r="E9" s="17" t="s">
        <v>92</v>
      </c>
      <c r="F9" s="17" t="s">
        <v>93</v>
      </c>
      <c r="G9" s="16" t="s">
        <v>91</v>
      </c>
      <c r="H9" s="17" t="s">
        <v>92</v>
      </c>
      <c r="I9" s="17" t="s">
        <v>95</v>
      </c>
      <c r="J9" s="16" t="s">
        <v>91</v>
      </c>
      <c r="K9" s="17" t="s">
        <v>92</v>
      </c>
      <c r="L9" s="17" t="s">
        <v>93</v>
      </c>
    </row>
    <row r="10" spans="1:12" x14ac:dyDescent="0.2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</row>
    <row r="11" spans="1:12" ht="60" x14ac:dyDescent="0.25">
      <c r="A11" s="18" t="s">
        <v>2</v>
      </c>
      <c r="B11" s="19" t="s">
        <v>7</v>
      </c>
      <c r="C11" s="17" t="s">
        <v>8</v>
      </c>
      <c r="D11" s="17">
        <f>G11+J11</f>
        <v>6491940</v>
      </c>
      <c r="E11" s="17">
        <f>H11+K11</f>
        <v>6343685</v>
      </c>
      <c r="F11" s="17">
        <f>I11+L11</f>
        <v>6363770</v>
      </c>
      <c r="G11" s="17">
        <v>731400</v>
      </c>
      <c r="H11" s="17">
        <v>583145</v>
      </c>
      <c r="I11" s="17">
        <v>603230</v>
      </c>
      <c r="J11" s="17">
        <v>5760540</v>
      </c>
      <c r="K11" s="17">
        <v>5760540</v>
      </c>
      <c r="L11" s="17">
        <v>5760540</v>
      </c>
    </row>
    <row r="12" spans="1:12" x14ac:dyDescent="0.25">
      <c r="A12" s="18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75" x14ac:dyDescent="0.25">
      <c r="A13" s="18" t="s">
        <v>6</v>
      </c>
      <c r="B13" s="17">
        <v>1001</v>
      </c>
      <c r="C13" s="17" t="s">
        <v>8</v>
      </c>
      <c r="D13" s="17">
        <f>G13+J13</f>
        <v>0</v>
      </c>
      <c r="E13" s="17">
        <f>H13+K13</f>
        <v>0</v>
      </c>
      <c r="F13" s="17">
        <f>I13+L13</f>
        <v>0</v>
      </c>
      <c r="G13" s="17"/>
      <c r="H13" s="17"/>
      <c r="I13" s="17"/>
      <c r="J13" s="17"/>
      <c r="K13" s="17"/>
      <c r="L13" s="17"/>
    </row>
    <row r="14" spans="1:12" x14ac:dyDescent="0.25">
      <c r="A14" s="1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45" x14ac:dyDescent="0.25">
      <c r="A15" s="18" t="s">
        <v>10</v>
      </c>
      <c r="B15" s="17">
        <v>2001</v>
      </c>
      <c r="C15" s="17"/>
      <c r="D15" s="17">
        <f>G15+J15</f>
        <v>6491940</v>
      </c>
      <c r="E15" s="17">
        <f>H15+K15</f>
        <v>6343685</v>
      </c>
      <c r="F15" s="17">
        <f>I15+L15</f>
        <v>6363770</v>
      </c>
      <c r="G15" s="17">
        <v>731400</v>
      </c>
      <c r="H15" s="17">
        <v>583145</v>
      </c>
      <c r="I15" s="17">
        <v>603230</v>
      </c>
      <c r="J15" s="17">
        <v>5760540</v>
      </c>
      <c r="K15" s="17">
        <v>5760540</v>
      </c>
      <c r="L15" s="17">
        <v>5760540</v>
      </c>
    </row>
    <row r="16" spans="1:1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</sheetData>
  <mergeCells count="11">
    <mergeCell ref="K2:L2"/>
    <mergeCell ref="B4:K4"/>
    <mergeCell ref="B6:B9"/>
    <mergeCell ref="A6:A9"/>
    <mergeCell ref="D7:F8"/>
    <mergeCell ref="D6:L6"/>
    <mergeCell ref="G7:L7"/>
    <mergeCell ref="G8:I8"/>
    <mergeCell ref="J8:L8"/>
    <mergeCell ref="C6:C9"/>
    <mergeCell ref="D5:J5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tabSelected="1" zoomScaleNormal="100" workbookViewId="0">
      <pane ySplit="10" topLeftCell="A95" activePane="bottomLeft" state="frozen"/>
      <selection pane="bottomLeft" activeCell="H11" sqref="H11"/>
    </sheetView>
  </sheetViews>
  <sheetFormatPr defaultRowHeight="15" x14ac:dyDescent="0.25"/>
  <cols>
    <col min="1" max="1" width="33.42578125" style="1" customWidth="1"/>
    <col min="2" max="3" width="9.140625" style="1"/>
    <col min="4" max="10" width="14.7109375" style="1" customWidth="1"/>
    <col min="11" max="16384" width="9.140625" style="1"/>
  </cols>
  <sheetData>
    <row r="1" spans="1:10" hidden="1" x14ac:dyDescent="0.25"/>
    <row r="2" spans="1:10" hidden="1" x14ac:dyDescent="0.25"/>
    <row r="3" spans="1:10" hidden="1" x14ac:dyDescent="0.25"/>
    <row r="4" spans="1:10" hidden="1" x14ac:dyDescent="0.25"/>
    <row r="5" spans="1:10" x14ac:dyDescent="0.25">
      <c r="A5" s="2" t="s">
        <v>97</v>
      </c>
    </row>
    <row r="6" spans="1:10" ht="22.5" customHeight="1" x14ac:dyDescent="0.25">
      <c r="A6" s="36" t="s">
        <v>12</v>
      </c>
      <c r="B6" s="36" t="s">
        <v>0</v>
      </c>
      <c r="C6" s="36" t="s">
        <v>13</v>
      </c>
      <c r="D6" s="36" t="s">
        <v>14</v>
      </c>
      <c r="E6" s="36"/>
      <c r="F6" s="36"/>
      <c r="G6" s="36"/>
      <c r="H6" s="36"/>
      <c r="I6" s="36"/>
      <c r="J6" s="36"/>
    </row>
    <row r="7" spans="1:10" x14ac:dyDescent="0.25">
      <c r="A7" s="36"/>
      <c r="B7" s="36"/>
      <c r="C7" s="36"/>
      <c r="D7" s="36" t="s">
        <v>15</v>
      </c>
      <c r="E7" s="36" t="s">
        <v>16</v>
      </c>
      <c r="F7" s="36"/>
      <c r="G7" s="36"/>
      <c r="H7" s="36"/>
      <c r="I7" s="36"/>
      <c r="J7" s="36"/>
    </row>
    <row r="8" spans="1:10" ht="62.25" customHeight="1" x14ac:dyDescent="0.25">
      <c r="A8" s="36"/>
      <c r="B8" s="36"/>
      <c r="C8" s="36"/>
      <c r="D8" s="36"/>
      <c r="E8" s="36" t="s">
        <v>17</v>
      </c>
      <c r="F8" s="37" t="s">
        <v>18</v>
      </c>
      <c r="G8" s="36" t="s">
        <v>19</v>
      </c>
      <c r="H8" s="36" t="s">
        <v>20</v>
      </c>
      <c r="I8" s="36" t="s">
        <v>16</v>
      </c>
      <c r="J8" s="36"/>
    </row>
    <row r="9" spans="1:10" ht="49.5" customHeight="1" x14ac:dyDescent="0.25">
      <c r="A9" s="36"/>
      <c r="B9" s="36"/>
      <c r="C9" s="36"/>
      <c r="D9" s="36"/>
      <c r="E9" s="36"/>
      <c r="F9" s="37"/>
      <c r="G9" s="36"/>
      <c r="H9" s="36"/>
      <c r="I9" s="3" t="s">
        <v>21</v>
      </c>
      <c r="J9" s="3" t="s">
        <v>22</v>
      </c>
    </row>
    <row r="10" spans="1:10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7" customFormat="1" x14ac:dyDescent="0.25">
      <c r="A11" s="4" t="s">
        <v>23</v>
      </c>
      <c r="B11" s="5">
        <v>100</v>
      </c>
      <c r="C11" s="5" t="s">
        <v>24</v>
      </c>
      <c r="D11" s="6">
        <f>D12+D13+D14</f>
        <v>103523325</v>
      </c>
      <c r="E11" s="6">
        <f t="shared" ref="E11:J11" si="0">E12+E13+E14</f>
        <v>81879705</v>
      </c>
      <c r="F11" s="5">
        <f t="shared" si="0"/>
        <v>0</v>
      </c>
      <c r="G11" s="5">
        <f t="shared" si="0"/>
        <v>0</v>
      </c>
      <c r="H11" s="6">
        <f t="shared" si="0"/>
        <v>21643620</v>
      </c>
      <c r="I11" s="6">
        <v>6600000</v>
      </c>
      <c r="J11" s="5">
        <f t="shared" si="0"/>
        <v>0</v>
      </c>
    </row>
    <row r="12" spans="1:10" s="7" customFormat="1" ht="17.25" customHeight="1" x14ac:dyDescent="0.25">
      <c r="A12" s="4" t="s">
        <v>91</v>
      </c>
      <c r="B12" s="5"/>
      <c r="C12" s="5"/>
      <c r="D12" s="8">
        <f>E12+F12+G12+H12</f>
        <v>38442140</v>
      </c>
      <c r="E12" s="8">
        <f>E37</f>
        <v>31227600</v>
      </c>
      <c r="F12" s="8"/>
      <c r="G12" s="8">
        <f t="shared" ref="G12:J12" si="1">G37</f>
        <v>0</v>
      </c>
      <c r="H12" s="8">
        <v>7214540</v>
      </c>
      <c r="I12" s="8">
        <v>2200000</v>
      </c>
      <c r="J12" s="8">
        <f t="shared" si="1"/>
        <v>0</v>
      </c>
    </row>
    <row r="13" spans="1:10" s="7" customFormat="1" ht="17.25" customHeight="1" x14ac:dyDescent="0.25">
      <c r="A13" s="4" t="s">
        <v>92</v>
      </c>
      <c r="B13" s="5"/>
      <c r="C13" s="5"/>
      <c r="D13" s="8">
        <f t="shared" ref="D13:D14" si="2">E13+F13+G13+H13</f>
        <v>32112325</v>
      </c>
      <c r="E13" s="8">
        <f t="shared" ref="E13:J14" si="3">E38</f>
        <v>24897785</v>
      </c>
      <c r="F13" s="8">
        <f t="shared" si="3"/>
        <v>0</v>
      </c>
      <c r="G13" s="8">
        <f t="shared" si="3"/>
        <v>0</v>
      </c>
      <c r="H13" s="8">
        <v>7214540</v>
      </c>
      <c r="I13" s="8">
        <v>2200000</v>
      </c>
      <c r="J13" s="8">
        <f t="shared" si="3"/>
        <v>0</v>
      </c>
    </row>
    <row r="14" spans="1:10" s="7" customFormat="1" ht="17.25" customHeight="1" x14ac:dyDescent="0.25">
      <c r="A14" s="4" t="s">
        <v>93</v>
      </c>
      <c r="B14" s="5"/>
      <c r="C14" s="5"/>
      <c r="D14" s="8">
        <f t="shared" si="2"/>
        <v>32968860</v>
      </c>
      <c r="E14" s="8">
        <f t="shared" si="3"/>
        <v>25754320</v>
      </c>
      <c r="F14" s="8">
        <f t="shared" si="3"/>
        <v>0</v>
      </c>
      <c r="G14" s="8">
        <f t="shared" si="3"/>
        <v>0</v>
      </c>
      <c r="H14" s="8">
        <v>7214540</v>
      </c>
      <c r="I14" s="8">
        <v>2200000</v>
      </c>
      <c r="J14" s="8">
        <f t="shared" si="3"/>
        <v>0</v>
      </c>
    </row>
    <row r="15" spans="1:10" x14ac:dyDescent="0.25">
      <c r="A15" s="9" t="s">
        <v>16</v>
      </c>
      <c r="B15" s="36">
        <v>110</v>
      </c>
      <c r="C15" s="36"/>
      <c r="D15" s="38">
        <f>E15</f>
        <v>81879705</v>
      </c>
      <c r="E15" s="38">
        <f>E36</f>
        <v>81879705</v>
      </c>
      <c r="F15" s="38"/>
      <c r="G15" s="38"/>
      <c r="H15" s="38"/>
      <c r="I15" s="38"/>
      <c r="J15" s="38"/>
    </row>
    <row r="16" spans="1:10" ht="28.5" customHeight="1" x14ac:dyDescent="0.25">
      <c r="A16" s="9" t="s">
        <v>17</v>
      </c>
      <c r="B16" s="36"/>
      <c r="C16" s="36"/>
      <c r="D16" s="38"/>
      <c r="E16" s="38"/>
      <c r="F16" s="38"/>
      <c r="G16" s="38"/>
      <c r="H16" s="38"/>
      <c r="I16" s="38"/>
      <c r="J16" s="38"/>
    </row>
    <row r="17" spans="1:11" ht="17.25" customHeight="1" x14ac:dyDescent="0.25">
      <c r="A17" s="9" t="s">
        <v>91</v>
      </c>
      <c r="B17" s="3"/>
      <c r="C17" s="3"/>
      <c r="D17" s="10">
        <f>E17</f>
        <v>31227600</v>
      </c>
      <c r="E17" s="10">
        <v>31227600</v>
      </c>
      <c r="F17" s="10"/>
      <c r="G17" s="10"/>
      <c r="H17" s="10"/>
      <c r="I17" s="10"/>
      <c r="J17" s="10"/>
    </row>
    <row r="18" spans="1:11" ht="17.25" customHeight="1" x14ac:dyDescent="0.25">
      <c r="A18" s="9" t="s">
        <v>92</v>
      </c>
      <c r="B18" s="3"/>
      <c r="C18" s="3"/>
      <c r="D18" s="10">
        <f>E18</f>
        <v>24897785</v>
      </c>
      <c r="E18" s="10">
        <v>24897785</v>
      </c>
      <c r="F18" s="10"/>
      <c r="G18" s="10"/>
      <c r="H18" s="10"/>
      <c r="I18" s="10"/>
      <c r="J18" s="10"/>
    </row>
    <row r="19" spans="1:11" ht="17.25" customHeight="1" x14ac:dyDescent="0.25">
      <c r="A19" s="9" t="s">
        <v>93</v>
      </c>
      <c r="B19" s="3"/>
      <c r="C19" s="3"/>
      <c r="D19" s="10">
        <f>E19</f>
        <v>25754320</v>
      </c>
      <c r="E19" s="10">
        <v>25754320</v>
      </c>
      <c r="F19" s="10"/>
      <c r="G19" s="10"/>
      <c r="H19" s="10"/>
      <c r="I19" s="10"/>
      <c r="J19" s="10"/>
    </row>
    <row r="20" spans="1:11" ht="17.25" customHeight="1" x14ac:dyDescent="0.25">
      <c r="A20" s="9" t="s">
        <v>25</v>
      </c>
      <c r="B20" s="3">
        <v>120</v>
      </c>
      <c r="C20" s="3"/>
      <c r="D20" s="10">
        <f>D21+D22+D23</f>
        <v>24034080</v>
      </c>
      <c r="E20" s="10"/>
      <c r="F20" s="10"/>
      <c r="G20" s="10"/>
      <c r="H20" s="10">
        <f>H21+H22+H23</f>
        <v>24034080</v>
      </c>
      <c r="I20" s="10">
        <f t="shared" ref="I20:J20" si="4">I21+I22+I23</f>
        <v>6600000</v>
      </c>
      <c r="J20" s="10">
        <f t="shared" si="4"/>
        <v>0</v>
      </c>
      <c r="K20" s="1" t="b">
        <f>D20=E20+H20</f>
        <v>1</v>
      </c>
    </row>
    <row r="21" spans="1:11" ht="17.25" customHeight="1" x14ac:dyDescent="0.25">
      <c r="A21" s="9" t="s">
        <v>91</v>
      </c>
      <c r="B21" s="3"/>
      <c r="C21" s="3"/>
      <c r="D21" s="10">
        <f t="shared" ref="D21:D23" si="5">E21+H21</f>
        <v>8011360</v>
      </c>
      <c r="E21" s="10"/>
      <c r="F21" s="10"/>
      <c r="G21" s="10"/>
      <c r="H21" s="10">
        <v>8011360</v>
      </c>
      <c r="I21" s="10">
        <v>2200000</v>
      </c>
      <c r="J21" s="10">
        <f t="shared" ref="J21" si="6">J37</f>
        <v>0</v>
      </c>
    </row>
    <row r="22" spans="1:11" ht="17.25" customHeight="1" x14ac:dyDescent="0.25">
      <c r="A22" s="9" t="s">
        <v>92</v>
      </c>
      <c r="B22" s="3"/>
      <c r="C22" s="3"/>
      <c r="D22" s="10">
        <f t="shared" si="5"/>
        <v>8011360</v>
      </c>
      <c r="E22" s="10"/>
      <c r="F22" s="10"/>
      <c r="G22" s="10"/>
      <c r="H22" s="10">
        <v>8011360</v>
      </c>
      <c r="I22" s="10">
        <v>2200000</v>
      </c>
      <c r="J22" s="10">
        <f t="shared" ref="J22" si="7">J38</f>
        <v>0</v>
      </c>
    </row>
    <row r="23" spans="1:11" ht="17.25" customHeight="1" x14ac:dyDescent="0.25">
      <c r="A23" s="9" t="s">
        <v>93</v>
      </c>
      <c r="B23" s="3"/>
      <c r="C23" s="3"/>
      <c r="D23" s="10">
        <f t="shared" si="5"/>
        <v>8011360</v>
      </c>
      <c r="E23" s="10"/>
      <c r="F23" s="10"/>
      <c r="G23" s="10"/>
      <c r="H23" s="10">
        <v>8011360</v>
      </c>
      <c r="I23" s="10">
        <v>2200000</v>
      </c>
      <c r="J23" s="10">
        <f t="shared" ref="J23" si="8">J39</f>
        <v>0</v>
      </c>
    </row>
    <row r="24" spans="1:11" ht="24" x14ac:dyDescent="0.25">
      <c r="A24" s="9" t="s">
        <v>26</v>
      </c>
      <c r="B24" s="3">
        <v>130</v>
      </c>
      <c r="C24" s="3"/>
      <c r="D24" s="10">
        <f>I24</f>
        <v>0</v>
      </c>
      <c r="E24" s="10"/>
      <c r="F24" s="10"/>
      <c r="G24" s="10"/>
      <c r="H24" s="10">
        <f>H25+H26+H27</f>
        <v>0</v>
      </c>
      <c r="I24" s="10">
        <f t="shared" ref="I24:J24" si="9">I25+I26+I27</f>
        <v>0</v>
      </c>
      <c r="J24" s="10">
        <f t="shared" si="9"/>
        <v>0</v>
      </c>
    </row>
    <row r="25" spans="1:11" ht="17.25" customHeight="1" x14ac:dyDescent="0.25">
      <c r="A25" s="9" t="s">
        <v>80</v>
      </c>
      <c r="B25" s="3"/>
      <c r="C25" s="3"/>
      <c r="D25" s="10">
        <f t="shared" ref="D25:D27" si="10">I25</f>
        <v>0</v>
      </c>
      <c r="E25" s="10"/>
      <c r="F25" s="10"/>
      <c r="G25" s="10"/>
      <c r="H25" s="10"/>
      <c r="I25" s="10"/>
      <c r="J25" s="10"/>
    </row>
    <row r="26" spans="1:11" ht="17.25" customHeight="1" x14ac:dyDescent="0.25">
      <c r="A26" s="9" t="s">
        <v>81</v>
      </c>
      <c r="B26" s="3"/>
      <c r="C26" s="3"/>
      <c r="D26" s="10">
        <f t="shared" si="10"/>
        <v>0</v>
      </c>
      <c r="E26" s="10"/>
      <c r="F26" s="10"/>
      <c r="G26" s="10"/>
      <c r="H26" s="10"/>
      <c r="I26" s="10"/>
      <c r="J26" s="10"/>
    </row>
    <row r="27" spans="1:11" ht="17.25" customHeight="1" x14ac:dyDescent="0.25">
      <c r="A27" s="9" t="s">
        <v>82</v>
      </c>
      <c r="B27" s="3"/>
      <c r="C27" s="3"/>
      <c r="D27" s="10">
        <f t="shared" si="10"/>
        <v>0</v>
      </c>
      <c r="E27" s="10"/>
      <c r="F27" s="10"/>
      <c r="G27" s="10"/>
      <c r="H27" s="10"/>
      <c r="I27" s="10"/>
      <c r="J27" s="10"/>
    </row>
    <row r="28" spans="1:11" ht="24" x14ac:dyDescent="0.25">
      <c r="A28" s="9" t="s">
        <v>27</v>
      </c>
      <c r="B28" s="3">
        <v>140</v>
      </c>
      <c r="C28" s="3"/>
      <c r="D28" s="10">
        <f>F28+G28</f>
        <v>0</v>
      </c>
      <c r="E28" s="10"/>
      <c r="F28" s="10">
        <f>F29+F30+F31</f>
        <v>0</v>
      </c>
      <c r="G28" s="10">
        <f>G29+G30+G31</f>
        <v>0</v>
      </c>
      <c r="H28" s="10"/>
      <c r="I28" s="10"/>
      <c r="J28" s="10"/>
    </row>
    <row r="29" spans="1:11" ht="17.25" customHeight="1" x14ac:dyDescent="0.25">
      <c r="A29" s="9" t="s">
        <v>86</v>
      </c>
      <c r="B29" s="3"/>
      <c r="C29" s="3"/>
      <c r="D29" s="10">
        <f t="shared" ref="D29:D31" si="11">F29+G29</f>
        <v>0</v>
      </c>
      <c r="E29" s="10"/>
      <c r="F29" s="10">
        <f>F37</f>
        <v>0</v>
      </c>
      <c r="G29" s="10">
        <f>G37</f>
        <v>0</v>
      </c>
      <c r="H29" s="10"/>
      <c r="I29" s="10"/>
      <c r="J29" s="10"/>
    </row>
    <row r="30" spans="1:11" ht="17.25" customHeight="1" x14ac:dyDescent="0.25">
      <c r="A30" s="9" t="s">
        <v>87</v>
      </c>
      <c r="B30" s="3"/>
      <c r="C30" s="3"/>
      <c r="D30" s="10">
        <f t="shared" si="11"/>
        <v>0</v>
      </c>
      <c r="E30" s="10"/>
      <c r="F30" s="10">
        <f t="shared" ref="F30:G30" si="12">F38</f>
        <v>0</v>
      </c>
      <c r="G30" s="10">
        <f t="shared" si="12"/>
        <v>0</v>
      </c>
      <c r="H30" s="10"/>
      <c r="I30" s="10"/>
      <c r="J30" s="10"/>
    </row>
    <row r="31" spans="1:11" ht="17.25" customHeight="1" x14ac:dyDescent="0.25">
      <c r="A31" s="9" t="s">
        <v>88</v>
      </c>
      <c r="B31" s="3"/>
      <c r="C31" s="3"/>
      <c r="D31" s="10">
        <f t="shared" si="11"/>
        <v>0</v>
      </c>
      <c r="E31" s="10"/>
      <c r="F31" s="10">
        <f t="shared" ref="F31:G31" si="13">F39</f>
        <v>0</v>
      </c>
      <c r="G31" s="10">
        <f t="shared" si="13"/>
        <v>0</v>
      </c>
      <c r="H31" s="10"/>
      <c r="I31" s="10"/>
      <c r="J31" s="10"/>
    </row>
    <row r="32" spans="1:11" x14ac:dyDescent="0.25">
      <c r="A32" s="9" t="s">
        <v>28</v>
      </c>
      <c r="B32" s="3">
        <v>150</v>
      </c>
      <c r="C32" s="3"/>
      <c r="D32" s="10">
        <f>H32</f>
        <v>0</v>
      </c>
      <c r="E32" s="10"/>
      <c r="F32" s="10"/>
      <c r="G32" s="10"/>
      <c r="H32" s="10">
        <f>H33+H34+H35</f>
        <v>0</v>
      </c>
      <c r="I32" s="10">
        <f t="shared" ref="I32:J32" si="14">I33+I34+I35</f>
        <v>0</v>
      </c>
      <c r="J32" s="10">
        <f t="shared" si="14"/>
        <v>0</v>
      </c>
    </row>
    <row r="33" spans="1:11" ht="17.25" customHeight="1" x14ac:dyDescent="0.25">
      <c r="A33" s="9" t="s">
        <v>80</v>
      </c>
      <c r="B33" s="3"/>
      <c r="C33" s="3"/>
      <c r="D33" s="10">
        <f>H33</f>
        <v>0</v>
      </c>
      <c r="E33" s="10"/>
      <c r="F33" s="10"/>
      <c r="G33" s="10"/>
      <c r="H33" s="10"/>
      <c r="I33" s="10"/>
      <c r="J33" s="10"/>
    </row>
    <row r="34" spans="1:11" ht="17.25" customHeight="1" x14ac:dyDescent="0.25">
      <c r="A34" s="9" t="s">
        <v>81</v>
      </c>
      <c r="B34" s="3"/>
      <c r="C34" s="3"/>
      <c r="D34" s="10">
        <f t="shared" ref="D34:D35" si="15">H34</f>
        <v>0</v>
      </c>
      <c r="E34" s="10"/>
      <c r="F34" s="10"/>
      <c r="G34" s="10"/>
      <c r="H34" s="10"/>
      <c r="I34" s="10"/>
      <c r="J34" s="10"/>
    </row>
    <row r="35" spans="1:11" ht="17.25" customHeight="1" x14ac:dyDescent="0.25">
      <c r="A35" s="9" t="s">
        <v>82</v>
      </c>
      <c r="B35" s="3"/>
      <c r="C35" s="3"/>
      <c r="D35" s="10">
        <f t="shared" si="15"/>
        <v>0</v>
      </c>
      <c r="E35" s="10"/>
      <c r="F35" s="10"/>
      <c r="G35" s="10"/>
      <c r="H35" s="10"/>
      <c r="I35" s="10"/>
      <c r="J35" s="10"/>
    </row>
    <row r="36" spans="1:11" s="7" customFormat="1" x14ac:dyDescent="0.25">
      <c r="A36" s="4" t="s">
        <v>29</v>
      </c>
      <c r="B36" s="5">
        <v>200</v>
      </c>
      <c r="C36" s="5" t="s">
        <v>24</v>
      </c>
      <c r="D36" s="8">
        <f>D37+D38+D39</f>
        <v>103523325</v>
      </c>
      <c r="E36" s="8">
        <f>E37+E38+E39</f>
        <v>81879705</v>
      </c>
      <c r="F36" s="8">
        <f t="shared" ref="F36:G36" si="16">F37+F38+F39</f>
        <v>0</v>
      </c>
      <c r="G36" s="8">
        <f t="shared" si="16"/>
        <v>0</v>
      </c>
      <c r="H36" s="8">
        <f>H37+H38+H39</f>
        <v>21643620</v>
      </c>
      <c r="I36" s="8">
        <f>I37+I38+I39</f>
        <v>6600000</v>
      </c>
      <c r="J36" s="8">
        <f t="shared" ref="J36" si="17">J40+J70+J91+J95</f>
        <v>0</v>
      </c>
      <c r="K36" s="7" t="b">
        <f>D36=E36+F36+G36+H36</f>
        <v>1</v>
      </c>
    </row>
    <row r="37" spans="1:11" s="7" customFormat="1" ht="17.25" customHeight="1" x14ac:dyDescent="0.25">
      <c r="A37" s="4" t="s">
        <v>91</v>
      </c>
      <c r="B37" s="5"/>
      <c r="C37" s="5"/>
      <c r="D37" s="8">
        <f>SUM(E37:H37)</f>
        <v>38442140</v>
      </c>
      <c r="E37" s="8">
        <f>E43+E71+E92+E96</f>
        <v>31227600</v>
      </c>
      <c r="F37" s="8">
        <f t="shared" ref="F37:G37" si="18">F43+F71+F92+F96</f>
        <v>0</v>
      </c>
      <c r="G37" s="8">
        <f t="shared" si="18"/>
        <v>0</v>
      </c>
      <c r="H37" s="8">
        <f>H43+H71+H92+H96+H59</f>
        <v>7214540</v>
      </c>
      <c r="I37" s="8">
        <v>2200000</v>
      </c>
      <c r="J37" s="8">
        <f t="shared" ref="J37" si="19">J41+J71+J92+J96</f>
        <v>0</v>
      </c>
    </row>
    <row r="38" spans="1:11" s="7" customFormat="1" ht="17.25" customHeight="1" x14ac:dyDescent="0.25">
      <c r="A38" s="4" t="s">
        <v>92</v>
      </c>
      <c r="B38" s="5"/>
      <c r="C38" s="5"/>
      <c r="D38" s="8">
        <v>32112325</v>
      </c>
      <c r="E38" s="8">
        <f t="shared" ref="E38:G39" si="20">E44+E72+E93+E97</f>
        <v>24897785</v>
      </c>
      <c r="F38" s="8">
        <f t="shared" si="20"/>
        <v>0</v>
      </c>
      <c r="G38" s="8">
        <f t="shared" si="20"/>
        <v>0</v>
      </c>
      <c r="H38" s="8">
        <v>7214540</v>
      </c>
      <c r="I38" s="8">
        <v>2200000</v>
      </c>
      <c r="J38" s="8">
        <f t="shared" ref="J38" si="21">J42+J72+J93+J97</f>
        <v>0</v>
      </c>
    </row>
    <row r="39" spans="1:11" s="7" customFormat="1" ht="17.25" customHeight="1" x14ac:dyDescent="0.25">
      <c r="A39" s="4" t="s">
        <v>93</v>
      </c>
      <c r="B39" s="5"/>
      <c r="C39" s="5"/>
      <c r="D39" s="8">
        <v>32968860</v>
      </c>
      <c r="E39" s="8">
        <f t="shared" si="20"/>
        <v>25754320</v>
      </c>
      <c r="F39" s="8">
        <f t="shared" si="20"/>
        <v>0</v>
      </c>
      <c r="G39" s="8">
        <f t="shared" si="20"/>
        <v>0</v>
      </c>
      <c r="H39" s="8">
        <v>7214540</v>
      </c>
      <c r="I39" s="8">
        <v>2200000</v>
      </c>
      <c r="J39" s="8">
        <f t="shared" ref="J39" si="22">J43+J73+J94+J98</f>
        <v>0</v>
      </c>
    </row>
    <row r="40" spans="1:11" x14ac:dyDescent="0.25">
      <c r="A40" s="9" t="s">
        <v>30</v>
      </c>
      <c r="B40" s="3">
        <v>210</v>
      </c>
      <c r="C40" s="3"/>
      <c r="D40" s="10">
        <f>D41+D54</f>
        <v>83852630</v>
      </c>
      <c r="E40" s="10">
        <f t="shared" ref="E40:J40" si="23">E41+E54</f>
        <v>79826630</v>
      </c>
      <c r="F40" s="10">
        <f t="shared" si="23"/>
        <v>0</v>
      </c>
      <c r="G40" s="10">
        <f t="shared" si="23"/>
        <v>0</v>
      </c>
      <c r="H40" s="10">
        <f>H41+H54</f>
        <v>4026000</v>
      </c>
      <c r="I40" s="10">
        <f t="shared" si="23"/>
        <v>0</v>
      </c>
      <c r="J40" s="10">
        <f t="shared" si="23"/>
        <v>0</v>
      </c>
    </row>
    <row r="41" spans="1:11" x14ac:dyDescent="0.25">
      <c r="A41" s="9" t="s">
        <v>31</v>
      </c>
      <c r="B41" s="36">
        <v>211</v>
      </c>
      <c r="C41" s="36"/>
      <c r="D41" s="38">
        <f>D43+D44+D45</f>
        <v>83732630</v>
      </c>
      <c r="E41" s="38">
        <f t="shared" ref="E41:I41" si="24">E46+E50</f>
        <v>79826630</v>
      </c>
      <c r="F41" s="38">
        <f t="shared" si="24"/>
        <v>0</v>
      </c>
      <c r="G41" s="38">
        <f t="shared" si="24"/>
        <v>0</v>
      </c>
      <c r="H41" s="38">
        <f t="shared" si="24"/>
        <v>3906000</v>
      </c>
      <c r="I41" s="38">
        <f t="shared" si="24"/>
        <v>0</v>
      </c>
      <c r="J41" s="38">
        <f t="shared" ref="J41" si="25">J46+J50</f>
        <v>0</v>
      </c>
    </row>
    <row r="42" spans="1:11" ht="24" x14ac:dyDescent="0.25">
      <c r="A42" s="9" t="s">
        <v>32</v>
      </c>
      <c r="B42" s="36"/>
      <c r="C42" s="36"/>
      <c r="D42" s="38"/>
      <c r="E42" s="38"/>
      <c r="F42" s="38"/>
      <c r="G42" s="38"/>
      <c r="H42" s="38"/>
      <c r="I42" s="38"/>
      <c r="J42" s="38"/>
      <c r="K42" s="1" t="b">
        <f>D41=E41+F41+G41+H41</f>
        <v>1</v>
      </c>
    </row>
    <row r="43" spans="1:11" ht="17.25" customHeight="1" x14ac:dyDescent="0.25">
      <c r="A43" s="9" t="s">
        <v>91</v>
      </c>
      <c r="B43" s="3"/>
      <c r="C43" s="3"/>
      <c r="D43" s="10">
        <f t="shared" ref="D43:H44" si="26">D47+D51</f>
        <v>31746600</v>
      </c>
      <c r="E43" s="10">
        <f t="shared" si="26"/>
        <v>30444600</v>
      </c>
      <c r="F43" s="10">
        <f t="shared" ref="F43:G43" si="27">F47+F51</f>
        <v>0</v>
      </c>
      <c r="G43" s="10">
        <f t="shared" si="27"/>
        <v>0</v>
      </c>
      <c r="H43" s="10">
        <f>H47+H51</f>
        <v>1302000</v>
      </c>
      <c r="I43" s="10"/>
      <c r="J43" s="10">
        <f t="shared" ref="J43" si="28">J47+J51</f>
        <v>0</v>
      </c>
    </row>
    <row r="44" spans="1:11" ht="17.25" customHeight="1" x14ac:dyDescent="0.25">
      <c r="A44" s="9" t="s">
        <v>92</v>
      </c>
      <c r="B44" s="3"/>
      <c r="C44" s="3"/>
      <c r="D44" s="10">
        <f t="shared" si="26"/>
        <v>25575500</v>
      </c>
      <c r="E44" s="10">
        <f t="shared" si="26"/>
        <v>24273500</v>
      </c>
      <c r="F44" s="10">
        <f t="shared" si="26"/>
        <v>0</v>
      </c>
      <c r="G44" s="10">
        <f t="shared" si="26"/>
        <v>0</v>
      </c>
      <c r="H44" s="10">
        <f t="shared" si="26"/>
        <v>1302000</v>
      </c>
      <c r="I44" s="10">
        <v>0</v>
      </c>
      <c r="J44" s="10">
        <f t="shared" ref="J44" si="29">J48+J52</f>
        <v>0</v>
      </c>
    </row>
    <row r="45" spans="1:11" ht="17.25" customHeight="1" x14ac:dyDescent="0.25">
      <c r="A45" s="9" t="s">
        <v>93</v>
      </c>
      <c r="B45" s="3"/>
      <c r="C45" s="3"/>
      <c r="D45" s="10">
        <f t="shared" ref="D45:H45" si="30">D49+D53</f>
        <v>26410530</v>
      </c>
      <c r="E45" s="10">
        <f t="shared" si="30"/>
        <v>25108530</v>
      </c>
      <c r="F45" s="10">
        <f t="shared" si="30"/>
        <v>0</v>
      </c>
      <c r="G45" s="10">
        <f t="shared" si="30"/>
        <v>0</v>
      </c>
      <c r="H45" s="10">
        <f t="shared" si="30"/>
        <v>1302000</v>
      </c>
      <c r="I45" s="10">
        <v>0</v>
      </c>
      <c r="J45" s="10">
        <f t="shared" ref="J45" si="31">J49+J53</f>
        <v>0</v>
      </c>
    </row>
    <row r="46" spans="1:11" ht="15.75" customHeight="1" x14ac:dyDescent="0.25">
      <c r="A46" s="9" t="s">
        <v>33</v>
      </c>
      <c r="B46" s="3">
        <v>212</v>
      </c>
      <c r="C46" s="3">
        <v>111</v>
      </c>
      <c r="D46" s="10">
        <f>D47+D48+D49</f>
        <v>64310630</v>
      </c>
      <c r="E46" s="10">
        <f t="shared" ref="E46" si="32">E47+E48+E49</f>
        <v>61310630</v>
      </c>
      <c r="F46" s="10">
        <f t="shared" ref="F46" si="33">F47+F48+F49</f>
        <v>0</v>
      </c>
      <c r="G46" s="10">
        <f t="shared" ref="G46" si="34">G47+G48+G49</f>
        <v>0</v>
      </c>
      <c r="H46" s="10">
        <f t="shared" ref="H46:J46" si="35">H47+H48+H49</f>
        <v>3000000</v>
      </c>
      <c r="I46" s="10">
        <f t="shared" si="35"/>
        <v>0</v>
      </c>
      <c r="J46" s="10">
        <f t="shared" si="35"/>
        <v>0</v>
      </c>
      <c r="K46" s="1" t="b">
        <f>D46=E46+F46+G46+H46</f>
        <v>1</v>
      </c>
    </row>
    <row r="47" spans="1:11" ht="17.25" customHeight="1" x14ac:dyDescent="0.25">
      <c r="A47" s="9" t="s">
        <v>94</v>
      </c>
      <c r="B47" s="3"/>
      <c r="C47" s="3"/>
      <c r="D47" s="10">
        <f>E47+F47+G47+H47</f>
        <v>24382900</v>
      </c>
      <c r="E47" s="10">
        <v>23382900</v>
      </c>
      <c r="F47" s="10"/>
      <c r="G47" s="10"/>
      <c r="H47" s="10">
        <v>1000000</v>
      </c>
      <c r="I47" s="10"/>
      <c r="J47" s="10"/>
    </row>
    <row r="48" spans="1:11" ht="17.25" customHeight="1" x14ac:dyDescent="0.25">
      <c r="A48" s="9" t="s">
        <v>92</v>
      </c>
      <c r="B48" s="3"/>
      <c r="C48" s="3"/>
      <c r="D48" s="10">
        <f t="shared" ref="D48:D49" si="36">E48+F48+G48+H48</f>
        <v>19643200</v>
      </c>
      <c r="E48" s="10">
        <v>18643200</v>
      </c>
      <c r="F48" s="10"/>
      <c r="G48" s="10"/>
      <c r="H48" s="10">
        <v>1000000</v>
      </c>
      <c r="I48" s="10"/>
      <c r="J48" s="10"/>
    </row>
    <row r="49" spans="1:11" ht="17.25" customHeight="1" x14ac:dyDescent="0.25">
      <c r="A49" s="9" t="s">
        <v>93</v>
      </c>
      <c r="B49" s="3"/>
      <c r="C49" s="3"/>
      <c r="D49" s="10">
        <f t="shared" si="36"/>
        <v>20284530</v>
      </c>
      <c r="E49" s="10">
        <v>19284530</v>
      </c>
      <c r="F49" s="10"/>
      <c r="G49" s="10"/>
      <c r="H49" s="10">
        <v>1000000</v>
      </c>
      <c r="I49" s="10"/>
      <c r="J49" s="10"/>
    </row>
    <row r="50" spans="1:11" x14ac:dyDescent="0.25">
      <c r="A50" s="9" t="s">
        <v>34</v>
      </c>
      <c r="B50" s="3">
        <v>213</v>
      </c>
      <c r="C50" s="3">
        <v>119</v>
      </c>
      <c r="D50" s="10">
        <f>D51+D52+D53</f>
        <v>19422000</v>
      </c>
      <c r="E50" s="10">
        <f t="shared" ref="E50" si="37">E51+E52+E53</f>
        <v>18516000</v>
      </c>
      <c r="F50" s="10">
        <f t="shared" ref="F50" si="38">F51+F52+F53</f>
        <v>0</v>
      </c>
      <c r="G50" s="10">
        <f t="shared" ref="G50" si="39">G51+G52+G53</f>
        <v>0</v>
      </c>
      <c r="H50" s="10">
        <f t="shared" ref="H50:J50" si="40">H51+H52+H53</f>
        <v>906000</v>
      </c>
      <c r="I50" s="10">
        <f t="shared" si="40"/>
        <v>0</v>
      </c>
      <c r="J50" s="10">
        <f t="shared" si="40"/>
        <v>0</v>
      </c>
      <c r="K50" s="1" t="b">
        <f>D50=E50+F50+G50+H50</f>
        <v>1</v>
      </c>
    </row>
    <row r="51" spans="1:11" ht="17.25" customHeight="1" x14ac:dyDescent="0.25">
      <c r="A51" s="9" t="s">
        <v>91</v>
      </c>
      <c r="B51" s="3"/>
      <c r="C51" s="3"/>
      <c r="D51" s="10">
        <f>E51+F51+G51+H51</f>
        <v>7363700</v>
      </c>
      <c r="E51" s="10">
        <v>7061700</v>
      </c>
      <c r="F51" s="10"/>
      <c r="G51" s="10"/>
      <c r="H51" s="10">
        <v>302000</v>
      </c>
      <c r="I51" s="10"/>
      <c r="J51" s="10"/>
    </row>
    <row r="52" spans="1:11" ht="17.25" customHeight="1" x14ac:dyDescent="0.25">
      <c r="A52" s="9" t="s">
        <v>92</v>
      </c>
      <c r="B52" s="3"/>
      <c r="C52" s="3"/>
      <c r="D52" s="10">
        <f t="shared" ref="D52:D53" si="41">E52+F52+G52+H52</f>
        <v>5932300</v>
      </c>
      <c r="E52" s="10">
        <v>5630300</v>
      </c>
      <c r="F52" s="10"/>
      <c r="G52" s="10"/>
      <c r="H52" s="10">
        <v>302000</v>
      </c>
      <c r="I52" s="10"/>
      <c r="J52" s="10"/>
    </row>
    <row r="53" spans="1:11" ht="17.25" customHeight="1" x14ac:dyDescent="0.25">
      <c r="A53" s="9" t="s">
        <v>95</v>
      </c>
      <c r="B53" s="3"/>
      <c r="C53" s="3"/>
      <c r="D53" s="10">
        <f t="shared" si="41"/>
        <v>6126000</v>
      </c>
      <c r="E53" s="10">
        <v>5824000</v>
      </c>
      <c r="F53" s="10"/>
      <c r="G53" s="10"/>
      <c r="H53" s="10">
        <v>302000</v>
      </c>
      <c r="I53" s="10"/>
      <c r="J53" s="10"/>
    </row>
    <row r="54" spans="1:11" ht="24" x14ac:dyDescent="0.25">
      <c r="A54" s="9" t="s">
        <v>35</v>
      </c>
      <c r="B54" s="3">
        <v>220</v>
      </c>
      <c r="C54" s="3"/>
      <c r="D54" s="10">
        <f>D58+D62+D66</f>
        <v>120000</v>
      </c>
      <c r="E54" s="10">
        <f t="shared" ref="E54:H54" si="42">E58+E62+E66</f>
        <v>0</v>
      </c>
      <c r="F54" s="10">
        <f t="shared" si="42"/>
        <v>0</v>
      </c>
      <c r="G54" s="10">
        <f t="shared" si="42"/>
        <v>0</v>
      </c>
      <c r="H54" s="10">
        <f t="shared" si="42"/>
        <v>120000</v>
      </c>
      <c r="I54" s="10">
        <f t="shared" ref="I54:J54" si="43">I58+I62+I66</f>
        <v>0</v>
      </c>
      <c r="J54" s="10">
        <f t="shared" si="43"/>
        <v>0</v>
      </c>
    </row>
    <row r="55" spans="1:11" ht="17.25" customHeight="1" x14ac:dyDescent="0.25">
      <c r="A55" s="9" t="s">
        <v>94</v>
      </c>
      <c r="B55" s="3"/>
      <c r="C55" s="3"/>
      <c r="D55" s="10">
        <f t="shared" ref="D55:H55" si="44">D59+D63+D67</f>
        <v>40000</v>
      </c>
      <c r="E55" s="10">
        <f t="shared" si="44"/>
        <v>0</v>
      </c>
      <c r="F55" s="10">
        <f t="shared" si="44"/>
        <v>0</v>
      </c>
      <c r="G55" s="10">
        <f t="shared" si="44"/>
        <v>0</v>
      </c>
      <c r="H55" s="10">
        <f t="shared" si="44"/>
        <v>40000</v>
      </c>
      <c r="I55" s="10">
        <f t="shared" ref="I55:J55" si="45">I59+I63+I67</f>
        <v>0</v>
      </c>
      <c r="J55" s="10">
        <f t="shared" si="45"/>
        <v>0</v>
      </c>
    </row>
    <row r="56" spans="1:11" ht="17.25" customHeight="1" x14ac:dyDescent="0.25">
      <c r="A56" s="9" t="s">
        <v>92</v>
      </c>
      <c r="B56" s="3"/>
      <c r="C56" s="3"/>
      <c r="D56" s="10">
        <f t="shared" ref="D56:H56" si="46">D60+D64+D68</f>
        <v>40000</v>
      </c>
      <c r="E56" s="10">
        <f t="shared" si="46"/>
        <v>0</v>
      </c>
      <c r="F56" s="10">
        <f t="shared" si="46"/>
        <v>0</v>
      </c>
      <c r="G56" s="10">
        <f t="shared" si="46"/>
        <v>0</v>
      </c>
      <c r="H56" s="10">
        <f t="shared" si="46"/>
        <v>40000</v>
      </c>
      <c r="I56" s="10">
        <f t="shared" ref="I56:J56" si="47">I60+I64+I68</f>
        <v>0</v>
      </c>
      <c r="J56" s="10">
        <f t="shared" si="47"/>
        <v>0</v>
      </c>
    </row>
    <row r="57" spans="1:11" ht="17.25" customHeight="1" x14ac:dyDescent="0.25">
      <c r="A57" s="9" t="s">
        <v>93</v>
      </c>
      <c r="B57" s="3"/>
      <c r="C57" s="3"/>
      <c r="D57" s="10">
        <f t="shared" ref="D57:H57" si="48">D61+D65+D69</f>
        <v>40000</v>
      </c>
      <c r="E57" s="10">
        <f t="shared" si="48"/>
        <v>0</v>
      </c>
      <c r="F57" s="10">
        <f t="shared" si="48"/>
        <v>0</v>
      </c>
      <c r="G57" s="10">
        <f t="shared" si="48"/>
        <v>0</v>
      </c>
      <c r="H57" s="10">
        <f t="shared" si="48"/>
        <v>40000</v>
      </c>
      <c r="I57" s="10">
        <f t="shared" ref="I57:J57" si="49">I61+I65+I69</f>
        <v>0</v>
      </c>
      <c r="J57" s="10">
        <f t="shared" si="49"/>
        <v>0</v>
      </c>
    </row>
    <row r="58" spans="1:11" ht="24" x14ac:dyDescent="0.25">
      <c r="A58" s="9" t="s">
        <v>36</v>
      </c>
      <c r="B58" s="3" t="s">
        <v>37</v>
      </c>
      <c r="C58" s="3">
        <v>112</v>
      </c>
      <c r="D58" s="10">
        <f>D59+D60+D61</f>
        <v>120000</v>
      </c>
      <c r="E58" s="10">
        <f t="shared" ref="E58" si="50">E59+E60+E61</f>
        <v>0</v>
      </c>
      <c r="F58" s="10">
        <f t="shared" ref="F58" si="51">F59+F60+F61</f>
        <v>0</v>
      </c>
      <c r="G58" s="10">
        <f t="shared" ref="G58" si="52">G59+G60+G61</f>
        <v>0</v>
      </c>
      <c r="H58" s="10">
        <f t="shared" ref="H58:J58" si="53">H59+H60+H61</f>
        <v>120000</v>
      </c>
      <c r="I58" s="10">
        <f t="shared" si="53"/>
        <v>0</v>
      </c>
      <c r="J58" s="10">
        <f t="shared" si="53"/>
        <v>0</v>
      </c>
      <c r="K58" s="1" t="b">
        <f>D58=E58+F58+G58+H58</f>
        <v>1</v>
      </c>
    </row>
    <row r="59" spans="1:11" ht="17.25" customHeight="1" x14ac:dyDescent="0.25">
      <c r="A59" s="9" t="s">
        <v>91</v>
      </c>
      <c r="B59" s="3"/>
      <c r="C59" s="3"/>
      <c r="D59" s="10">
        <f>E59+F59+G59+H59</f>
        <v>40000</v>
      </c>
      <c r="E59" s="10"/>
      <c r="F59" s="10"/>
      <c r="G59" s="10"/>
      <c r="H59" s="10">
        <v>40000</v>
      </c>
      <c r="I59" s="10"/>
      <c r="J59" s="10"/>
    </row>
    <row r="60" spans="1:11" ht="17.25" customHeight="1" x14ac:dyDescent="0.25">
      <c r="A60" s="9" t="s">
        <v>92</v>
      </c>
      <c r="B60" s="3"/>
      <c r="C60" s="3"/>
      <c r="D60" s="10">
        <f t="shared" ref="D60:D61" si="54">E60+F60+G60+H60</f>
        <v>40000</v>
      </c>
      <c r="E60" s="10"/>
      <c r="F60" s="10"/>
      <c r="G60" s="10"/>
      <c r="H60" s="10">
        <v>40000</v>
      </c>
      <c r="I60" s="10"/>
      <c r="J60" s="10"/>
    </row>
    <row r="61" spans="1:11" ht="17.25" customHeight="1" x14ac:dyDescent="0.25">
      <c r="A61" s="9" t="s">
        <v>93</v>
      </c>
      <c r="B61" s="3"/>
      <c r="C61" s="3"/>
      <c r="D61" s="10">
        <f t="shared" si="54"/>
        <v>40000</v>
      </c>
      <c r="E61" s="10"/>
      <c r="F61" s="10"/>
      <c r="G61" s="10"/>
      <c r="H61" s="10">
        <v>40000</v>
      </c>
      <c r="I61" s="10"/>
      <c r="J61" s="10"/>
    </row>
    <row r="62" spans="1:11" x14ac:dyDescent="0.25">
      <c r="A62" s="9" t="s">
        <v>38</v>
      </c>
      <c r="B62" s="3">
        <v>222</v>
      </c>
      <c r="C62" s="3">
        <v>321</v>
      </c>
      <c r="D62" s="10">
        <f>D63+D64+D65</f>
        <v>0</v>
      </c>
      <c r="E62" s="10">
        <f t="shared" ref="E62" si="55">E63+E64+E65</f>
        <v>0</v>
      </c>
      <c r="F62" s="10">
        <f t="shared" ref="F62" si="56">F63+F64+F65</f>
        <v>0</v>
      </c>
      <c r="G62" s="10">
        <f t="shared" ref="G62" si="57">G63+G64+G65</f>
        <v>0</v>
      </c>
      <c r="H62" s="10">
        <f t="shared" ref="H62" si="58">H63+H64+H65</f>
        <v>0</v>
      </c>
      <c r="I62" s="10">
        <f t="shared" ref="I62" si="59">I63+I64+I65</f>
        <v>0</v>
      </c>
      <c r="J62" s="10"/>
      <c r="K62" s="1" t="b">
        <f>D62=E62+F62+G62+H62</f>
        <v>1</v>
      </c>
    </row>
    <row r="63" spans="1:11" ht="17.25" customHeight="1" x14ac:dyDescent="0.25">
      <c r="A63" s="9" t="s">
        <v>80</v>
      </c>
      <c r="B63" s="3"/>
      <c r="C63" s="3"/>
      <c r="D63" s="10">
        <f>E63+F63+G63+H63</f>
        <v>0</v>
      </c>
      <c r="E63" s="10"/>
      <c r="F63" s="10"/>
      <c r="G63" s="10"/>
      <c r="H63" s="10"/>
      <c r="I63" s="10"/>
      <c r="J63" s="10"/>
    </row>
    <row r="64" spans="1:11" ht="17.25" customHeight="1" x14ac:dyDescent="0.25">
      <c r="A64" s="9" t="s">
        <v>81</v>
      </c>
      <c r="B64" s="3"/>
      <c r="C64" s="3"/>
      <c r="D64" s="10">
        <f t="shared" ref="D64:D65" si="60">E64+F64+G64+H64</f>
        <v>0</v>
      </c>
      <c r="E64" s="10"/>
      <c r="F64" s="10"/>
      <c r="G64" s="10"/>
      <c r="H64" s="10"/>
      <c r="I64" s="10"/>
      <c r="J64" s="10"/>
    </row>
    <row r="65" spans="1:11" ht="17.25" customHeight="1" x14ac:dyDescent="0.25">
      <c r="A65" s="9" t="s">
        <v>82</v>
      </c>
      <c r="B65" s="3"/>
      <c r="C65" s="3"/>
      <c r="D65" s="10">
        <f t="shared" si="60"/>
        <v>0</v>
      </c>
      <c r="E65" s="10"/>
      <c r="F65" s="10"/>
      <c r="G65" s="10"/>
      <c r="H65" s="10"/>
      <c r="I65" s="10"/>
      <c r="J65" s="10"/>
    </row>
    <row r="66" spans="1:11" x14ac:dyDescent="0.25">
      <c r="A66" s="9" t="s">
        <v>39</v>
      </c>
      <c r="B66" s="3">
        <v>223</v>
      </c>
      <c r="C66" s="3">
        <v>112</v>
      </c>
      <c r="D66" s="10">
        <f>D67+D68+D69</f>
        <v>0</v>
      </c>
      <c r="E66" s="10">
        <f t="shared" ref="E66" si="61">E67+E68+E69</f>
        <v>0</v>
      </c>
      <c r="F66" s="10">
        <f t="shared" ref="F66" si="62">F67+F68+F69</f>
        <v>0</v>
      </c>
      <c r="G66" s="10">
        <f t="shared" ref="G66" si="63">G67+G68+G69</f>
        <v>0</v>
      </c>
      <c r="H66" s="10">
        <f t="shared" ref="H66" si="64">H67+H68+H69</f>
        <v>0</v>
      </c>
      <c r="I66" s="10">
        <f t="shared" ref="I66" si="65">I67+I68+I69</f>
        <v>0</v>
      </c>
      <c r="J66" s="10"/>
      <c r="K66" s="1" t="b">
        <f>D66=E66+F66+G66+H66</f>
        <v>1</v>
      </c>
    </row>
    <row r="67" spans="1:11" ht="17.25" customHeight="1" x14ac:dyDescent="0.25">
      <c r="A67" s="9" t="s">
        <v>80</v>
      </c>
      <c r="B67" s="3"/>
      <c r="C67" s="3"/>
      <c r="D67" s="10">
        <f>E67+F67+G67+H67</f>
        <v>0</v>
      </c>
      <c r="E67" s="10"/>
      <c r="F67" s="10"/>
      <c r="G67" s="10"/>
      <c r="H67" s="10"/>
      <c r="I67" s="10"/>
      <c r="J67" s="10"/>
    </row>
    <row r="68" spans="1:11" ht="17.25" customHeight="1" x14ac:dyDescent="0.25">
      <c r="A68" s="9" t="s">
        <v>81</v>
      </c>
      <c r="B68" s="3"/>
      <c r="C68" s="3"/>
      <c r="D68" s="10">
        <f t="shared" ref="D68:D69" si="66">E68+F68+G68+H68</f>
        <v>0</v>
      </c>
      <c r="E68" s="10"/>
      <c r="F68" s="10"/>
      <c r="G68" s="10"/>
      <c r="H68" s="10"/>
      <c r="I68" s="10"/>
      <c r="J68" s="10"/>
    </row>
    <row r="69" spans="1:11" ht="17.25" customHeight="1" x14ac:dyDescent="0.25">
      <c r="A69" s="9" t="s">
        <v>82</v>
      </c>
      <c r="B69" s="3"/>
      <c r="C69" s="3"/>
      <c r="D69" s="10">
        <f t="shared" si="66"/>
        <v>0</v>
      </c>
      <c r="E69" s="10"/>
      <c r="F69" s="10"/>
      <c r="G69" s="10"/>
      <c r="H69" s="10"/>
      <c r="I69" s="10"/>
      <c r="J69" s="10"/>
    </row>
    <row r="70" spans="1:11" ht="24" x14ac:dyDescent="0.25">
      <c r="A70" s="9" t="s">
        <v>40</v>
      </c>
      <c r="B70" s="3">
        <v>230</v>
      </c>
      <c r="C70" s="3"/>
      <c r="D70" s="10">
        <f>D75+D79+D83+D87</f>
        <v>471300</v>
      </c>
      <c r="E70" s="10">
        <f t="shared" ref="E70:J70" si="67">E75+E79+E83+E87</f>
        <v>135300</v>
      </c>
      <c r="F70" s="10">
        <f t="shared" si="67"/>
        <v>0</v>
      </c>
      <c r="G70" s="10">
        <f t="shared" si="67"/>
        <v>0</v>
      </c>
      <c r="H70" s="10">
        <f t="shared" si="67"/>
        <v>336000</v>
      </c>
      <c r="I70" s="10">
        <f t="shared" si="67"/>
        <v>0</v>
      </c>
      <c r="J70" s="10">
        <f t="shared" si="67"/>
        <v>0</v>
      </c>
    </row>
    <row r="71" spans="1:11" ht="17.25" customHeight="1" x14ac:dyDescent="0.25">
      <c r="A71" s="9" t="s">
        <v>91</v>
      </c>
      <c r="B71" s="3"/>
      <c r="C71" s="3"/>
      <c r="D71" s="10">
        <f t="shared" ref="D71:J71" si="68">D76+D80+D84+D88</f>
        <v>163600</v>
      </c>
      <c r="E71" s="10">
        <f t="shared" si="68"/>
        <v>51600</v>
      </c>
      <c r="F71" s="10">
        <f t="shared" si="68"/>
        <v>0</v>
      </c>
      <c r="G71" s="10">
        <f t="shared" si="68"/>
        <v>0</v>
      </c>
      <c r="H71" s="10">
        <f t="shared" si="68"/>
        <v>112000</v>
      </c>
      <c r="I71" s="10">
        <f t="shared" si="68"/>
        <v>0</v>
      </c>
      <c r="J71" s="10">
        <f t="shared" si="68"/>
        <v>0</v>
      </c>
    </row>
    <row r="72" spans="1:11" ht="17.25" customHeight="1" x14ac:dyDescent="0.25">
      <c r="A72" s="9" t="s">
        <v>92</v>
      </c>
      <c r="B72" s="3"/>
      <c r="C72" s="3"/>
      <c r="D72" s="10">
        <f t="shared" ref="D72:J72" si="69">D77+D81+D85+D89</f>
        <v>153140</v>
      </c>
      <c r="E72" s="10">
        <f t="shared" si="69"/>
        <v>41140</v>
      </c>
      <c r="F72" s="10">
        <f t="shared" si="69"/>
        <v>0</v>
      </c>
      <c r="G72" s="10">
        <f t="shared" si="69"/>
        <v>0</v>
      </c>
      <c r="H72" s="10">
        <f t="shared" si="69"/>
        <v>112000</v>
      </c>
      <c r="I72" s="10">
        <f t="shared" si="69"/>
        <v>0</v>
      </c>
      <c r="J72" s="10">
        <f t="shared" si="69"/>
        <v>0</v>
      </c>
    </row>
    <row r="73" spans="1:11" ht="17.25" customHeight="1" x14ac:dyDescent="0.25">
      <c r="A73" s="9" t="s">
        <v>93</v>
      </c>
      <c r="B73" s="3"/>
      <c r="C73" s="3"/>
      <c r="D73" s="10">
        <f t="shared" ref="D73:J73" si="70">D78+D82+D86+D90</f>
        <v>154560</v>
      </c>
      <c r="E73" s="10">
        <f t="shared" si="70"/>
        <v>42560</v>
      </c>
      <c r="F73" s="10">
        <f t="shared" si="70"/>
        <v>0</v>
      </c>
      <c r="G73" s="10">
        <f t="shared" si="70"/>
        <v>0</v>
      </c>
      <c r="H73" s="10">
        <f t="shared" si="70"/>
        <v>112000</v>
      </c>
      <c r="I73" s="10">
        <f t="shared" si="70"/>
        <v>0</v>
      </c>
      <c r="J73" s="10">
        <f t="shared" si="70"/>
        <v>0</v>
      </c>
    </row>
    <row r="74" spans="1:11" x14ac:dyDescent="0.25">
      <c r="A74" s="9" t="s">
        <v>31</v>
      </c>
      <c r="B74" s="3"/>
      <c r="C74" s="3"/>
      <c r="D74" s="10"/>
      <c r="E74" s="10"/>
      <c r="F74" s="10"/>
      <c r="G74" s="10"/>
      <c r="H74" s="10"/>
      <c r="I74" s="10"/>
      <c r="J74" s="10"/>
    </row>
    <row r="75" spans="1:11" x14ac:dyDescent="0.25">
      <c r="A75" s="9" t="s">
        <v>41</v>
      </c>
      <c r="B75" s="3">
        <v>231</v>
      </c>
      <c r="C75" s="3">
        <v>851</v>
      </c>
      <c r="D75" s="10">
        <f>D76+D77+D78</f>
        <v>72000</v>
      </c>
      <c r="E75" s="10">
        <f t="shared" ref="E75" si="71">E76+E77+E78</f>
        <v>36000</v>
      </c>
      <c r="F75" s="10">
        <f t="shared" ref="F75" si="72">F76+F77+F78</f>
        <v>0</v>
      </c>
      <c r="G75" s="10">
        <f t="shared" ref="G75" si="73">G76+G77+G78</f>
        <v>0</v>
      </c>
      <c r="H75" s="10">
        <f t="shared" ref="H75" si="74">H76+H77+H78</f>
        <v>36000</v>
      </c>
      <c r="I75" s="10">
        <f t="shared" ref="I75:J75" si="75">I76+I77+I78</f>
        <v>0</v>
      </c>
      <c r="J75" s="10">
        <f t="shared" si="75"/>
        <v>0</v>
      </c>
      <c r="K75" s="1" t="b">
        <f>D75=E75+F75+G75+H75</f>
        <v>1</v>
      </c>
    </row>
    <row r="76" spans="1:11" ht="17.25" customHeight="1" x14ac:dyDescent="0.25">
      <c r="A76" s="9" t="s">
        <v>91</v>
      </c>
      <c r="B76" s="3"/>
      <c r="C76" s="3"/>
      <c r="D76" s="10">
        <f>E76+F76+G76+H76</f>
        <v>24000</v>
      </c>
      <c r="E76" s="10">
        <v>12000</v>
      </c>
      <c r="F76" s="10"/>
      <c r="G76" s="10"/>
      <c r="H76" s="10">
        <v>12000</v>
      </c>
      <c r="I76" s="10"/>
      <c r="J76" s="10"/>
    </row>
    <row r="77" spans="1:11" ht="17.25" customHeight="1" x14ac:dyDescent="0.25">
      <c r="A77" s="9" t="s">
        <v>92</v>
      </c>
      <c r="B77" s="3"/>
      <c r="C77" s="3"/>
      <c r="D77" s="10">
        <f t="shared" ref="D77:D78" si="76">E77+F77+G77+H77</f>
        <v>24000</v>
      </c>
      <c r="E77" s="10">
        <v>12000</v>
      </c>
      <c r="F77" s="10"/>
      <c r="G77" s="10"/>
      <c r="H77" s="10">
        <v>12000</v>
      </c>
      <c r="I77" s="10"/>
      <c r="J77" s="10"/>
    </row>
    <row r="78" spans="1:11" ht="17.25" customHeight="1" x14ac:dyDescent="0.25">
      <c r="A78" s="9" t="s">
        <v>93</v>
      </c>
      <c r="B78" s="3"/>
      <c r="C78" s="3"/>
      <c r="D78" s="10">
        <f t="shared" si="76"/>
        <v>24000</v>
      </c>
      <c r="E78" s="10">
        <v>12000</v>
      </c>
      <c r="F78" s="10"/>
      <c r="G78" s="10"/>
      <c r="H78" s="10">
        <v>12000</v>
      </c>
      <c r="I78" s="10"/>
      <c r="J78" s="10"/>
    </row>
    <row r="79" spans="1:11" x14ac:dyDescent="0.25">
      <c r="A79" s="9" t="s">
        <v>42</v>
      </c>
      <c r="B79" s="3">
        <v>232</v>
      </c>
      <c r="C79" s="3">
        <v>851</v>
      </c>
      <c r="D79" s="10">
        <f>D80+D81+D82</f>
        <v>63240</v>
      </c>
      <c r="E79" s="10">
        <f t="shared" ref="E79" si="77">E80+E81+E82</f>
        <v>63240</v>
      </c>
      <c r="F79" s="10">
        <f t="shared" ref="F79" si="78">F80+F81+F82</f>
        <v>0</v>
      </c>
      <c r="G79" s="10">
        <f t="shared" ref="G79" si="79">G80+G81+G82</f>
        <v>0</v>
      </c>
      <c r="H79" s="10">
        <f t="shared" ref="H79" si="80">H80+H81+H82</f>
        <v>0</v>
      </c>
      <c r="I79" s="10">
        <f t="shared" ref="I79:J79" si="81">I80+I81+I82</f>
        <v>0</v>
      </c>
      <c r="J79" s="10">
        <f t="shared" si="81"/>
        <v>0</v>
      </c>
      <c r="K79" s="1" t="b">
        <f>D79=E79+F79+G79+H79</f>
        <v>1</v>
      </c>
    </row>
    <row r="80" spans="1:11" ht="17.25" customHeight="1" x14ac:dyDescent="0.25">
      <c r="A80" s="9" t="s">
        <v>91</v>
      </c>
      <c r="B80" s="3"/>
      <c r="C80" s="3"/>
      <c r="D80" s="10">
        <f>E80+F80+G80+H80</f>
        <v>24600</v>
      </c>
      <c r="E80" s="10">
        <v>24600</v>
      </c>
      <c r="F80" s="10"/>
      <c r="G80" s="10"/>
      <c r="H80" s="10"/>
      <c r="I80" s="10"/>
      <c r="J80" s="10"/>
    </row>
    <row r="81" spans="1:11" ht="17.25" customHeight="1" x14ac:dyDescent="0.25">
      <c r="A81" s="9" t="s">
        <v>92</v>
      </c>
      <c r="B81" s="3"/>
      <c r="C81" s="3"/>
      <c r="D81" s="10">
        <f t="shared" ref="D81:D82" si="82">E81+F81+G81+H81</f>
        <v>19140</v>
      </c>
      <c r="E81" s="10">
        <v>19140</v>
      </c>
      <c r="F81" s="10"/>
      <c r="G81" s="10"/>
      <c r="H81" s="10"/>
      <c r="I81" s="10"/>
      <c r="J81" s="10"/>
    </row>
    <row r="82" spans="1:11" ht="17.25" customHeight="1" x14ac:dyDescent="0.25">
      <c r="A82" s="9" t="s">
        <v>93</v>
      </c>
      <c r="B82" s="3"/>
      <c r="C82" s="3"/>
      <c r="D82" s="10">
        <f t="shared" si="82"/>
        <v>19500</v>
      </c>
      <c r="E82" s="10">
        <v>19500</v>
      </c>
      <c r="F82" s="10"/>
      <c r="G82" s="10"/>
      <c r="H82" s="10"/>
      <c r="I82" s="10"/>
      <c r="J82" s="10"/>
    </row>
    <row r="83" spans="1:11" x14ac:dyDescent="0.25">
      <c r="A83" s="9" t="s">
        <v>43</v>
      </c>
      <c r="B83" s="3" t="s">
        <v>44</v>
      </c>
      <c r="C83" s="3">
        <v>852</v>
      </c>
      <c r="D83" s="10">
        <f>D84+D85+D86</f>
        <v>91060</v>
      </c>
      <c r="E83" s="10">
        <f t="shared" ref="E83" si="83">E84+E85+E86</f>
        <v>31060</v>
      </c>
      <c r="F83" s="10">
        <f t="shared" ref="F83" si="84">F84+F85+F86</f>
        <v>0</v>
      </c>
      <c r="G83" s="10">
        <f t="shared" ref="G83" si="85">G84+G85+G86</f>
        <v>0</v>
      </c>
      <c r="H83" s="10">
        <f t="shared" ref="H83" si="86">H84+H85+H86</f>
        <v>60000</v>
      </c>
      <c r="I83" s="10">
        <f t="shared" ref="I83:J83" si="87">I84+I85+I86</f>
        <v>0</v>
      </c>
      <c r="J83" s="10">
        <f t="shared" si="87"/>
        <v>0</v>
      </c>
      <c r="K83" s="1" t="b">
        <f>D83=E83+F83+G83+H83</f>
        <v>1</v>
      </c>
    </row>
    <row r="84" spans="1:11" ht="17.25" customHeight="1" x14ac:dyDescent="0.25">
      <c r="A84" s="9" t="s">
        <v>91</v>
      </c>
      <c r="B84" s="3"/>
      <c r="C84" s="3"/>
      <c r="D84" s="10">
        <f>E84+F84+G84+H84</f>
        <v>30000</v>
      </c>
      <c r="E84" s="10">
        <v>10000</v>
      </c>
      <c r="F84" s="10"/>
      <c r="G84" s="10"/>
      <c r="H84" s="10">
        <v>20000</v>
      </c>
      <c r="I84" s="10"/>
      <c r="J84" s="10"/>
    </row>
    <row r="85" spans="1:11" ht="17.25" customHeight="1" x14ac:dyDescent="0.25">
      <c r="A85" s="9" t="s">
        <v>92</v>
      </c>
      <c r="B85" s="3"/>
      <c r="C85" s="3"/>
      <c r="D85" s="10">
        <f t="shared" ref="D85:D86" si="88">E85+F85+G85+H85</f>
        <v>30000</v>
      </c>
      <c r="E85" s="10">
        <v>10000</v>
      </c>
      <c r="F85" s="10"/>
      <c r="G85" s="10"/>
      <c r="H85" s="10">
        <v>20000</v>
      </c>
      <c r="I85" s="10"/>
      <c r="J85" s="10"/>
    </row>
    <row r="86" spans="1:11" ht="17.25" customHeight="1" x14ac:dyDescent="0.25">
      <c r="A86" s="9" t="s">
        <v>93</v>
      </c>
      <c r="B86" s="3"/>
      <c r="C86" s="3"/>
      <c r="D86" s="10">
        <f t="shared" si="88"/>
        <v>31060</v>
      </c>
      <c r="E86" s="10">
        <v>11060</v>
      </c>
      <c r="F86" s="10"/>
      <c r="G86" s="10"/>
      <c r="H86" s="10">
        <v>20000</v>
      </c>
      <c r="I86" s="10"/>
      <c r="J86" s="10"/>
    </row>
    <row r="87" spans="1:11" x14ac:dyDescent="0.25">
      <c r="A87" s="9" t="s">
        <v>45</v>
      </c>
      <c r="B87" s="3">
        <v>234</v>
      </c>
      <c r="C87" s="3">
        <v>853</v>
      </c>
      <c r="D87" s="10">
        <f>D88+D89+D90</f>
        <v>245000</v>
      </c>
      <c r="E87" s="10">
        <f t="shared" ref="E87" si="89">E88+E89+E90</f>
        <v>5000</v>
      </c>
      <c r="F87" s="10">
        <f t="shared" ref="F87" si="90">F88+F89+F90</f>
        <v>0</v>
      </c>
      <c r="G87" s="10">
        <f t="shared" ref="G87" si="91">G88+G89+G90</f>
        <v>0</v>
      </c>
      <c r="H87" s="10">
        <f t="shared" ref="H87" si="92">H88+H89+H90</f>
        <v>240000</v>
      </c>
      <c r="I87" s="10">
        <f t="shared" ref="I87:J87" si="93">I88+I89+I90</f>
        <v>0</v>
      </c>
      <c r="J87" s="10">
        <f t="shared" si="93"/>
        <v>0</v>
      </c>
      <c r="K87" s="1" t="b">
        <f>D87=E87+F87+G87+H87</f>
        <v>1</v>
      </c>
    </row>
    <row r="88" spans="1:11" ht="17.25" customHeight="1" x14ac:dyDescent="0.25">
      <c r="A88" s="9" t="s">
        <v>91</v>
      </c>
      <c r="B88" s="3"/>
      <c r="C88" s="3"/>
      <c r="D88" s="10">
        <f>E88+F88+G88+H88</f>
        <v>85000</v>
      </c>
      <c r="E88" s="10">
        <v>5000</v>
      </c>
      <c r="F88" s="10"/>
      <c r="G88" s="10"/>
      <c r="H88" s="10">
        <v>80000</v>
      </c>
      <c r="I88" s="10"/>
      <c r="J88" s="10"/>
    </row>
    <row r="89" spans="1:11" ht="17.25" customHeight="1" x14ac:dyDescent="0.25">
      <c r="A89" s="9" t="s">
        <v>96</v>
      </c>
      <c r="B89" s="3"/>
      <c r="C89" s="3"/>
      <c r="D89" s="10">
        <f t="shared" ref="D89:D90" si="94">E89+F89+G89+H89</f>
        <v>80000</v>
      </c>
      <c r="E89" s="10"/>
      <c r="F89" s="10"/>
      <c r="G89" s="10"/>
      <c r="H89" s="10">
        <v>80000</v>
      </c>
      <c r="I89" s="10"/>
      <c r="J89" s="10"/>
    </row>
    <row r="90" spans="1:11" ht="17.25" customHeight="1" x14ac:dyDescent="0.25">
      <c r="A90" s="9" t="s">
        <v>95</v>
      </c>
      <c r="B90" s="3"/>
      <c r="C90" s="3"/>
      <c r="D90" s="10">
        <f t="shared" si="94"/>
        <v>80000</v>
      </c>
      <c r="E90" s="10"/>
      <c r="F90" s="10"/>
      <c r="G90" s="10"/>
      <c r="H90" s="10">
        <v>80000</v>
      </c>
      <c r="I90" s="10"/>
      <c r="J90" s="10"/>
    </row>
    <row r="91" spans="1:11" ht="24" x14ac:dyDescent="0.25">
      <c r="A91" s="9" t="s">
        <v>46</v>
      </c>
      <c r="B91" s="3">
        <v>240</v>
      </c>
      <c r="C91" s="3"/>
      <c r="D91" s="10">
        <f>D92+D93+D94</f>
        <v>0</v>
      </c>
      <c r="E91" s="10">
        <f t="shared" ref="E91" si="95">E92+E93+E94</f>
        <v>0</v>
      </c>
      <c r="F91" s="10">
        <f t="shared" ref="F91" si="96">F92+F93+F94</f>
        <v>0</v>
      </c>
      <c r="G91" s="10">
        <f t="shared" ref="G91" si="97">G92+G93+G94</f>
        <v>0</v>
      </c>
      <c r="H91" s="10">
        <f t="shared" ref="H91" si="98">H92+H93+H94</f>
        <v>0</v>
      </c>
      <c r="I91" s="10">
        <f t="shared" ref="I91:J91" si="99">I92+I93+I94</f>
        <v>0</v>
      </c>
      <c r="J91" s="10">
        <f t="shared" si="99"/>
        <v>0</v>
      </c>
      <c r="K91" s="1" t="b">
        <f>D91=E91+F91+G91+H91</f>
        <v>1</v>
      </c>
    </row>
    <row r="92" spans="1:11" ht="17.25" customHeight="1" x14ac:dyDescent="0.25">
      <c r="A92" s="9" t="s">
        <v>80</v>
      </c>
      <c r="B92" s="3"/>
      <c r="C92" s="3"/>
      <c r="D92" s="10">
        <f>E92+F92+G92+H92</f>
        <v>0</v>
      </c>
      <c r="E92" s="10"/>
      <c r="F92" s="10"/>
      <c r="G92" s="10"/>
      <c r="H92" s="10"/>
      <c r="I92" s="10"/>
      <c r="J92" s="10"/>
    </row>
    <row r="93" spans="1:11" ht="17.25" customHeight="1" x14ac:dyDescent="0.25">
      <c r="A93" s="9" t="s">
        <v>81</v>
      </c>
      <c r="B93" s="3"/>
      <c r="C93" s="3"/>
      <c r="D93" s="10">
        <f t="shared" ref="D93:D94" si="100">E93+F93+G93+H93</f>
        <v>0</v>
      </c>
      <c r="E93" s="10"/>
      <c r="F93" s="10"/>
      <c r="G93" s="10"/>
      <c r="H93" s="10"/>
      <c r="I93" s="10"/>
      <c r="J93" s="10"/>
    </row>
    <row r="94" spans="1:11" ht="17.25" customHeight="1" x14ac:dyDescent="0.25">
      <c r="A94" s="9" t="s">
        <v>82</v>
      </c>
      <c r="B94" s="3"/>
      <c r="C94" s="3"/>
      <c r="D94" s="10">
        <f t="shared" si="100"/>
        <v>0</v>
      </c>
      <c r="E94" s="10"/>
      <c r="F94" s="10"/>
      <c r="G94" s="10"/>
      <c r="H94" s="10"/>
      <c r="I94" s="10"/>
      <c r="J94" s="10"/>
    </row>
    <row r="95" spans="1:11" ht="24" x14ac:dyDescent="0.25">
      <c r="A95" s="9" t="s">
        <v>47</v>
      </c>
      <c r="B95" s="3">
        <v>250</v>
      </c>
      <c r="C95" s="3" t="s">
        <v>24</v>
      </c>
      <c r="D95" s="10">
        <f>(E95+F95+H95)</f>
        <v>19199395</v>
      </c>
      <c r="E95" s="10">
        <f t="shared" ref="E95:J95" si="101">E99+E103+E107+E127+E131+E135+E139+E147+E151</f>
        <v>1917775</v>
      </c>
      <c r="F95" s="10">
        <f t="shared" si="101"/>
        <v>0</v>
      </c>
      <c r="G95" s="10">
        <f t="shared" si="101"/>
        <v>0</v>
      </c>
      <c r="H95" s="10">
        <f>SUM(H96:H98)</f>
        <v>17281620</v>
      </c>
      <c r="I95" s="10">
        <f t="shared" si="101"/>
        <v>6600000</v>
      </c>
      <c r="J95" s="10">
        <f t="shared" si="101"/>
        <v>0</v>
      </c>
      <c r="K95" s="1" t="b">
        <f t="shared" ref="K95:K98" si="102">D95=E95+F95+G95+H95</f>
        <v>1</v>
      </c>
    </row>
    <row r="96" spans="1:11" ht="17.25" customHeight="1" x14ac:dyDescent="0.25">
      <c r="A96" s="9" t="s">
        <v>91</v>
      </c>
      <c r="B96" s="3"/>
      <c r="C96" s="3"/>
      <c r="D96" s="10">
        <f>(E96+F96+H96)</f>
        <v>6491940</v>
      </c>
      <c r="E96" s="10">
        <f t="shared" ref="E96:J96" si="103">E100+E104+E108+E128+E132+E136+E140+E148+E152</f>
        <v>731400</v>
      </c>
      <c r="F96" s="10">
        <f t="shared" si="103"/>
        <v>0</v>
      </c>
      <c r="G96" s="10">
        <f t="shared" si="103"/>
        <v>0</v>
      </c>
      <c r="H96" s="10">
        <v>5760540</v>
      </c>
      <c r="I96" s="10">
        <v>2200000</v>
      </c>
      <c r="J96" s="10">
        <f t="shared" si="103"/>
        <v>0</v>
      </c>
      <c r="K96" s="1" t="b">
        <f t="shared" si="102"/>
        <v>1</v>
      </c>
    </row>
    <row r="97" spans="1:11" ht="17.25" customHeight="1" x14ac:dyDescent="0.25">
      <c r="A97" s="9" t="s">
        <v>92</v>
      </c>
      <c r="B97" s="3"/>
      <c r="C97" s="3"/>
      <c r="D97" s="10">
        <v>6343685</v>
      </c>
      <c r="E97" s="10">
        <f t="shared" ref="E97:J98" si="104">E101+E105+E109+E129+E133+E137+E141+E149+E153</f>
        <v>583145</v>
      </c>
      <c r="F97" s="10">
        <f t="shared" si="104"/>
        <v>0</v>
      </c>
      <c r="G97" s="10">
        <f t="shared" si="104"/>
        <v>0</v>
      </c>
      <c r="H97" s="10">
        <v>5760540</v>
      </c>
      <c r="I97" s="10">
        <v>2200000</v>
      </c>
      <c r="J97" s="10">
        <f t="shared" si="104"/>
        <v>0</v>
      </c>
      <c r="K97" s="1" t="b">
        <f t="shared" si="102"/>
        <v>1</v>
      </c>
    </row>
    <row r="98" spans="1:11" ht="17.25" customHeight="1" x14ac:dyDescent="0.25">
      <c r="A98" s="9" t="s">
        <v>93</v>
      </c>
      <c r="B98" s="3"/>
      <c r="C98" s="3"/>
      <c r="D98" s="10">
        <v>6363770</v>
      </c>
      <c r="E98" s="10">
        <f t="shared" si="104"/>
        <v>603230</v>
      </c>
      <c r="F98" s="10">
        <f t="shared" si="104"/>
        <v>0</v>
      </c>
      <c r="G98" s="10">
        <f t="shared" si="104"/>
        <v>0</v>
      </c>
      <c r="H98" s="10">
        <v>5760540</v>
      </c>
      <c r="I98" s="10">
        <v>2200000</v>
      </c>
      <c r="J98" s="10">
        <f t="shared" si="104"/>
        <v>0</v>
      </c>
      <c r="K98" s="1" t="b">
        <f t="shared" si="102"/>
        <v>1</v>
      </c>
    </row>
    <row r="99" spans="1:11" x14ac:dyDescent="0.25">
      <c r="A99" s="9" t="s">
        <v>48</v>
      </c>
      <c r="B99" s="3">
        <v>251</v>
      </c>
      <c r="C99" s="3"/>
      <c r="D99" s="10">
        <f>D100+D101+D102</f>
        <v>330000</v>
      </c>
      <c r="E99" s="10">
        <f t="shared" ref="E99" si="105">E100+E101+E102</f>
        <v>0</v>
      </c>
      <c r="F99" s="10">
        <f t="shared" ref="F99" si="106">F100+F101+F102</f>
        <v>0</v>
      </c>
      <c r="G99" s="10">
        <f t="shared" ref="G99" si="107">G100+G101+G102</f>
        <v>0</v>
      </c>
      <c r="H99" s="10">
        <f t="shared" ref="H99:J99" si="108">H100+H101+H102</f>
        <v>330000</v>
      </c>
      <c r="I99" s="10">
        <f t="shared" si="108"/>
        <v>0</v>
      </c>
      <c r="J99" s="10">
        <f t="shared" si="108"/>
        <v>0</v>
      </c>
      <c r="K99" s="1" t="b">
        <f>D99=E99+F99+G99+H99</f>
        <v>1</v>
      </c>
    </row>
    <row r="100" spans="1:11" ht="17.25" customHeight="1" x14ac:dyDescent="0.25">
      <c r="A100" s="9" t="s">
        <v>86</v>
      </c>
      <c r="B100" s="3"/>
      <c r="C100" s="3"/>
      <c r="D100" s="10">
        <f>E100+F100+G100+H100</f>
        <v>110000</v>
      </c>
      <c r="E100" s="10"/>
      <c r="F100" s="10"/>
      <c r="G100" s="10"/>
      <c r="H100" s="10">
        <v>110000</v>
      </c>
      <c r="I100" s="10"/>
      <c r="J100" s="10"/>
    </row>
    <row r="101" spans="1:11" ht="17.25" customHeight="1" x14ac:dyDescent="0.25">
      <c r="A101" s="9" t="s">
        <v>87</v>
      </c>
      <c r="B101" s="3"/>
      <c r="C101" s="3"/>
      <c r="D101" s="10">
        <f t="shared" ref="D101:D102" si="109">E101+F101+G101+H101</f>
        <v>110000</v>
      </c>
      <c r="E101" s="10"/>
      <c r="F101" s="10"/>
      <c r="G101" s="10"/>
      <c r="H101" s="10">
        <v>110000</v>
      </c>
      <c r="I101" s="10"/>
      <c r="J101" s="10"/>
    </row>
    <row r="102" spans="1:11" ht="17.25" customHeight="1" x14ac:dyDescent="0.25">
      <c r="A102" s="9" t="s">
        <v>88</v>
      </c>
      <c r="B102" s="3"/>
      <c r="C102" s="3"/>
      <c r="D102" s="10">
        <f t="shared" si="109"/>
        <v>110000</v>
      </c>
      <c r="E102" s="10"/>
      <c r="F102" s="10"/>
      <c r="G102" s="10"/>
      <c r="H102" s="10">
        <v>110000</v>
      </c>
      <c r="I102" s="10"/>
      <c r="J102" s="10"/>
    </row>
    <row r="103" spans="1:11" x14ac:dyDescent="0.25">
      <c r="A103" s="9" t="s">
        <v>49</v>
      </c>
      <c r="B103" s="3">
        <v>252</v>
      </c>
      <c r="C103" s="3"/>
      <c r="D103" s="10">
        <f>D104+D105+D106</f>
        <v>570000</v>
      </c>
      <c r="E103" s="10">
        <f t="shared" ref="E103" si="110">E104+E105+E106</f>
        <v>0</v>
      </c>
      <c r="F103" s="10">
        <f t="shared" ref="F103" si="111">F104+F105+F106</f>
        <v>0</v>
      </c>
      <c r="G103" s="10">
        <f t="shared" ref="G103" si="112">G104+G105+G106</f>
        <v>0</v>
      </c>
      <c r="H103" s="10">
        <f t="shared" ref="H103:J103" si="113">H104+H105+H106</f>
        <v>570000</v>
      </c>
      <c r="I103" s="10">
        <f t="shared" si="113"/>
        <v>0</v>
      </c>
      <c r="J103" s="10">
        <f t="shared" si="113"/>
        <v>0</v>
      </c>
      <c r="K103" s="1" t="b">
        <f>D103=E103+F103+G103+H103</f>
        <v>1</v>
      </c>
    </row>
    <row r="104" spans="1:11" ht="17.25" customHeight="1" x14ac:dyDescent="0.25">
      <c r="A104" s="9" t="s">
        <v>91</v>
      </c>
      <c r="B104" s="3"/>
      <c r="C104" s="3"/>
      <c r="D104" s="10">
        <f>E104+F104+G104+H104</f>
        <v>190000</v>
      </c>
      <c r="E104" s="10"/>
      <c r="F104" s="10"/>
      <c r="G104" s="10"/>
      <c r="H104" s="10">
        <v>190000</v>
      </c>
      <c r="I104" s="10"/>
      <c r="J104" s="10"/>
    </row>
    <row r="105" spans="1:11" ht="17.25" customHeight="1" x14ac:dyDescent="0.25">
      <c r="A105" s="9" t="s">
        <v>92</v>
      </c>
      <c r="B105" s="3"/>
      <c r="C105" s="3"/>
      <c r="D105" s="10">
        <f t="shared" ref="D105:D106" si="114">E105+F105+G105+H105</f>
        <v>190000</v>
      </c>
      <c r="E105" s="10"/>
      <c r="F105" s="10"/>
      <c r="G105" s="10"/>
      <c r="H105" s="10">
        <v>190000</v>
      </c>
      <c r="I105" s="10"/>
      <c r="J105" s="10"/>
    </row>
    <row r="106" spans="1:11" ht="17.25" customHeight="1" x14ac:dyDescent="0.25">
      <c r="A106" s="9" t="s">
        <v>93</v>
      </c>
      <c r="B106" s="3"/>
      <c r="C106" s="3"/>
      <c r="D106" s="10">
        <f t="shared" si="114"/>
        <v>190000</v>
      </c>
      <c r="E106" s="10"/>
      <c r="F106" s="10"/>
      <c r="G106" s="10"/>
      <c r="H106" s="10">
        <v>190000</v>
      </c>
      <c r="I106" s="10"/>
      <c r="J106" s="10"/>
    </row>
    <row r="107" spans="1:11" x14ac:dyDescent="0.25">
      <c r="A107" s="9" t="s">
        <v>50</v>
      </c>
      <c r="B107" s="3" t="s">
        <v>51</v>
      </c>
      <c r="C107" s="3"/>
      <c r="D107" s="10">
        <f>D108+D109+D110</f>
        <v>1299915</v>
      </c>
      <c r="E107" s="10">
        <f t="shared" ref="E107:J110" si="115">E111+E115+E119+E123</f>
        <v>1179915</v>
      </c>
      <c r="F107" s="10">
        <f t="shared" si="115"/>
        <v>0</v>
      </c>
      <c r="G107" s="10">
        <f t="shared" si="115"/>
        <v>0</v>
      </c>
      <c r="H107" s="10">
        <f t="shared" si="115"/>
        <v>120000</v>
      </c>
      <c r="I107" s="10">
        <f t="shared" si="115"/>
        <v>0</v>
      </c>
      <c r="J107" s="10">
        <f t="shared" si="115"/>
        <v>0</v>
      </c>
      <c r="K107" s="11" t="b">
        <f>D107=E107+F107+G107+H107+I107</f>
        <v>1</v>
      </c>
    </row>
    <row r="108" spans="1:11" ht="17.25" customHeight="1" x14ac:dyDescent="0.25">
      <c r="A108" s="9" t="s">
        <v>94</v>
      </c>
      <c r="B108" s="3"/>
      <c r="C108" s="3"/>
      <c r="D108" s="10">
        <f>D112+D116+D120+D124</f>
        <v>490000</v>
      </c>
      <c r="E108" s="10">
        <f t="shared" si="115"/>
        <v>450000</v>
      </c>
      <c r="F108" s="10">
        <f t="shared" si="115"/>
        <v>0</v>
      </c>
      <c r="G108" s="10">
        <f t="shared" si="115"/>
        <v>0</v>
      </c>
      <c r="H108" s="10">
        <f t="shared" si="115"/>
        <v>40000</v>
      </c>
      <c r="I108" s="10">
        <f t="shared" si="115"/>
        <v>0</v>
      </c>
      <c r="J108" s="10">
        <f t="shared" si="115"/>
        <v>0</v>
      </c>
      <c r="K108" s="11"/>
    </row>
    <row r="109" spans="1:11" ht="17.25" customHeight="1" x14ac:dyDescent="0.25">
      <c r="A109" s="9" t="s">
        <v>92</v>
      </c>
      <c r="B109" s="3"/>
      <c r="C109" s="3"/>
      <c r="D109" s="10">
        <f>D113+D117+D121+D125</f>
        <v>398785</v>
      </c>
      <c r="E109" s="10">
        <f t="shared" si="115"/>
        <v>358785</v>
      </c>
      <c r="F109" s="10">
        <f t="shared" si="115"/>
        <v>0</v>
      </c>
      <c r="G109" s="10">
        <f t="shared" si="115"/>
        <v>0</v>
      </c>
      <c r="H109" s="10">
        <f t="shared" si="115"/>
        <v>40000</v>
      </c>
      <c r="I109" s="10">
        <f t="shared" si="115"/>
        <v>0</v>
      </c>
      <c r="J109" s="10">
        <f t="shared" si="115"/>
        <v>0</v>
      </c>
      <c r="K109" s="11"/>
    </row>
    <row r="110" spans="1:11" ht="17.25" customHeight="1" x14ac:dyDescent="0.25">
      <c r="A110" s="9" t="s">
        <v>93</v>
      </c>
      <c r="B110" s="3"/>
      <c r="C110" s="3"/>
      <c r="D110" s="10">
        <f>D114+D118+D122+D126</f>
        <v>411130</v>
      </c>
      <c r="E110" s="10">
        <f t="shared" si="115"/>
        <v>371130</v>
      </c>
      <c r="F110" s="10">
        <f t="shared" si="115"/>
        <v>0</v>
      </c>
      <c r="G110" s="10">
        <f t="shared" si="115"/>
        <v>0</v>
      </c>
      <c r="H110" s="10">
        <f t="shared" si="115"/>
        <v>40000</v>
      </c>
      <c r="I110" s="10">
        <f t="shared" si="115"/>
        <v>0</v>
      </c>
      <c r="J110" s="10">
        <f t="shared" si="115"/>
        <v>0</v>
      </c>
      <c r="K110" s="11"/>
    </row>
    <row r="111" spans="1:11" x14ac:dyDescent="0.25">
      <c r="A111" s="9" t="s">
        <v>52</v>
      </c>
      <c r="B111" s="3"/>
      <c r="C111" s="3"/>
      <c r="D111" s="10">
        <f>D112+D113+D114</f>
        <v>0</v>
      </c>
      <c r="E111" s="10">
        <f t="shared" ref="E111" si="116">E112+E113+E114</f>
        <v>0</v>
      </c>
      <c r="F111" s="10">
        <f t="shared" ref="F111" si="117">F112+F113+F114</f>
        <v>0</v>
      </c>
      <c r="G111" s="10">
        <f t="shared" ref="G111" si="118">G112+G113+G114</f>
        <v>0</v>
      </c>
      <c r="H111" s="10">
        <f t="shared" ref="H111:J111" si="119">H112+H113+H114</f>
        <v>0</v>
      </c>
      <c r="I111" s="10">
        <f t="shared" si="119"/>
        <v>0</v>
      </c>
      <c r="J111" s="10">
        <f t="shared" si="119"/>
        <v>0</v>
      </c>
      <c r="K111" s="1" t="b">
        <f>D111=E111+F111+G111+H111</f>
        <v>1</v>
      </c>
    </row>
    <row r="112" spans="1:11" ht="17.25" customHeight="1" x14ac:dyDescent="0.25">
      <c r="A112" s="9" t="s">
        <v>80</v>
      </c>
      <c r="B112" s="3"/>
      <c r="C112" s="3"/>
      <c r="D112" s="10">
        <f>E112+F112+G112+H112</f>
        <v>0</v>
      </c>
      <c r="E112" s="10"/>
      <c r="F112" s="10"/>
      <c r="G112" s="10"/>
      <c r="H112" s="10"/>
      <c r="I112" s="10"/>
      <c r="J112" s="10"/>
    </row>
    <row r="113" spans="1:11" ht="17.25" customHeight="1" x14ac:dyDescent="0.25">
      <c r="A113" s="9" t="s">
        <v>81</v>
      </c>
      <c r="B113" s="3"/>
      <c r="C113" s="3"/>
      <c r="D113" s="10">
        <f t="shared" ref="D113:D114" si="120">E113+F113+G113+H113</f>
        <v>0</v>
      </c>
      <c r="E113" s="10"/>
      <c r="F113" s="10"/>
      <c r="G113" s="10"/>
      <c r="H113" s="10"/>
      <c r="I113" s="10"/>
      <c r="J113" s="10"/>
    </row>
    <row r="114" spans="1:11" ht="17.25" customHeight="1" x14ac:dyDescent="0.25">
      <c r="A114" s="9" t="s">
        <v>82</v>
      </c>
      <c r="B114" s="3"/>
      <c r="C114" s="3"/>
      <c r="D114" s="10">
        <f t="shared" si="120"/>
        <v>0</v>
      </c>
      <c r="E114" s="10"/>
      <c r="F114" s="10"/>
      <c r="G114" s="10"/>
      <c r="H114" s="10"/>
      <c r="I114" s="10"/>
      <c r="J114" s="10"/>
    </row>
    <row r="115" spans="1:11" x14ac:dyDescent="0.25">
      <c r="A115" s="9" t="s">
        <v>53</v>
      </c>
      <c r="B115" s="3"/>
      <c r="C115" s="3"/>
      <c r="D115" s="10">
        <f>D116+D117+D118</f>
        <v>1299915</v>
      </c>
      <c r="E115" s="10">
        <f t="shared" ref="E115" si="121">E116+E117+E118</f>
        <v>1179915</v>
      </c>
      <c r="F115" s="10">
        <f t="shared" ref="F115" si="122">F116+F117+F118</f>
        <v>0</v>
      </c>
      <c r="G115" s="10">
        <f t="shared" ref="G115" si="123">G116+G117+G118</f>
        <v>0</v>
      </c>
      <c r="H115" s="10">
        <f t="shared" ref="H115:J115" si="124">H116+H117+H118</f>
        <v>120000</v>
      </c>
      <c r="I115" s="10">
        <f t="shared" si="124"/>
        <v>0</v>
      </c>
      <c r="J115" s="10">
        <f t="shared" si="124"/>
        <v>0</v>
      </c>
      <c r="K115" s="1" t="b">
        <f>D115=E115+F115+G115+H115</f>
        <v>1</v>
      </c>
    </row>
    <row r="116" spans="1:11" ht="17.25" customHeight="1" x14ac:dyDescent="0.25">
      <c r="A116" s="9" t="s">
        <v>91</v>
      </c>
      <c r="B116" s="3"/>
      <c r="C116" s="3"/>
      <c r="D116" s="10">
        <f>E116+F116+G116+H116</f>
        <v>490000</v>
      </c>
      <c r="E116" s="10">
        <v>450000</v>
      </c>
      <c r="F116" s="10"/>
      <c r="G116" s="10"/>
      <c r="H116" s="10">
        <v>40000</v>
      </c>
      <c r="I116" s="10"/>
      <c r="J116" s="10"/>
    </row>
    <row r="117" spans="1:11" ht="17.25" customHeight="1" x14ac:dyDescent="0.25">
      <c r="A117" s="9" t="s">
        <v>92</v>
      </c>
      <c r="B117" s="3"/>
      <c r="C117" s="3"/>
      <c r="D117" s="10">
        <f t="shared" ref="D117:D118" si="125">E117+F117+G117+H117</f>
        <v>398785</v>
      </c>
      <c r="E117" s="10">
        <v>358785</v>
      </c>
      <c r="F117" s="10"/>
      <c r="G117" s="10"/>
      <c r="H117" s="10">
        <v>40000</v>
      </c>
      <c r="I117" s="10"/>
      <c r="J117" s="10"/>
    </row>
    <row r="118" spans="1:11" ht="17.25" customHeight="1" x14ac:dyDescent="0.25">
      <c r="A118" s="9" t="s">
        <v>95</v>
      </c>
      <c r="B118" s="3"/>
      <c r="C118" s="3"/>
      <c r="D118" s="10">
        <f t="shared" si="125"/>
        <v>411130</v>
      </c>
      <c r="E118" s="10">
        <v>371130</v>
      </c>
      <c r="F118" s="10"/>
      <c r="G118" s="10"/>
      <c r="H118" s="10">
        <v>40000</v>
      </c>
      <c r="I118" s="10"/>
      <c r="J118" s="10"/>
    </row>
    <row r="119" spans="1:11" x14ac:dyDescent="0.25">
      <c r="A119" s="9" t="s">
        <v>54</v>
      </c>
      <c r="B119" s="3"/>
      <c r="C119" s="3"/>
      <c r="D119" s="10">
        <f>D120+D121+D122</f>
        <v>0</v>
      </c>
      <c r="E119" s="10">
        <f t="shared" ref="E119" si="126">E120+E121+E122</f>
        <v>0</v>
      </c>
      <c r="F119" s="10">
        <f t="shared" ref="F119" si="127">F120+F121+F122</f>
        <v>0</v>
      </c>
      <c r="G119" s="10">
        <f t="shared" ref="G119" si="128">G120+G121+G122</f>
        <v>0</v>
      </c>
      <c r="H119" s="10">
        <f t="shared" ref="H119:J119" si="129">H120+H121+H122</f>
        <v>0</v>
      </c>
      <c r="I119" s="10">
        <f t="shared" si="129"/>
        <v>0</v>
      </c>
      <c r="J119" s="10">
        <f t="shared" si="129"/>
        <v>0</v>
      </c>
      <c r="K119" s="1" t="b">
        <f>D119=E119+F119+G119+H119</f>
        <v>1</v>
      </c>
    </row>
    <row r="120" spans="1:11" ht="17.25" customHeight="1" x14ac:dyDescent="0.25">
      <c r="A120" s="9" t="s">
        <v>86</v>
      </c>
      <c r="B120" s="3"/>
      <c r="C120" s="3"/>
      <c r="D120" s="10">
        <f>E120+F120+G120+H120</f>
        <v>0</v>
      </c>
      <c r="E120" s="10"/>
      <c r="F120" s="10"/>
      <c r="G120" s="10"/>
      <c r="H120" s="10"/>
      <c r="I120" s="10"/>
      <c r="J120" s="10"/>
    </row>
    <row r="121" spans="1:11" ht="17.25" customHeight="1" x14ac:dyDescent="0.25">
      <c r="A121" s="9" t="s">
        <v>81</v>
      </c>
      <c r="B121" s="3"/>
      <c r="C121" s="3"/>
      <c r="D121" s="10">
        <f t="shared" ref="D121:D122" si="130">E121+F121+G121+H121</f>
        <v>0</v>
      </c>
      <c r="E121" s="10"/>
      <c r="F121" s="10"/>
      <c r="G121" s="10"/>
      <c r="H121" s="10"/>
      <c r="I121" s="10"/>
      <c r="J121" s="10"/>
    </row>
    <row r="122" spans="1:11" ht="17.25" customHeight="1" x14ac:dyDescent="0.25">
      <c r="A122" s="9" t="s">
        <v>82</v>
      </c>
      <c r="B122" s="3"/>
      <c r="C122" s="3"/>
      <c r="D122" s="10">
        <f t="shared" si="130"/>
        <v>0</v>
      </c>
      <c r="E122" s="10"/>
      <c r="F122" s="10"/>
      <c r="G122" s="10"/>
      <c r="H122" s="10"/>
      <c r="I122" s="10"/>
      <c r="J122" s="10"/>
    </row>
    <row r="123" spans="1:11" x14ac:dyDescent="0.25">
      <c r="A123" s="9" t="s">
        <v>55</v>
      </c>
      <c r="B123" s="3"/>
      <c r="C123" s="3"/>
      <c r="D123" s="10">
        <f>D124+D125+D126</f>
        <v>0</v>
      </c>
      <c r="E123" s="10">
        <f t="shared" ref="E123" si="131">E124+E125+E126</f>
        <v>0</v>
      </c>
      <c r="F123" s="10">
        <f t="shared" ref="F123" si="132">F124+F125+F126</f>
        <v>0</v>
      </c>
      <c r="G123" s="10">
        <f t="shared" ref="G123" si="133">G124+G125+G126</f>
        <v>0</v>
      </c>
      <c r="H123" s="10">
        <f t="shared" ref="H123:J123" si="134">H124+H125+H126</f>
        <v>0</v>
      </c>
      <c r="I123" s="10">
        <f t="shared" si="134"/>
        <v>0</v>
      </c>
      <c r="J123" s="10">
        <f t="shared" si="134"/>
        <v>0</v>
      </c>
      <c r="K123" s="1" t="b">
        <f>D123=E123+F123+G123+H123</f>
        <v>1</v>
      </c>
    </row>
    <row r="124" spans="1:11" ht="17.25" customHeight="1" x14ac:dyDescent="0.25">
      <c r="A124" s="9" t="s">
        <v>80</v>
      </c>
      <c r="B124" s="3"/>
      <c r="C124" s="3"/>
      <c r="D124" s="10">
        <f>E124+F124+G124+H124</f>
        <v>0</v>
      </c>
      <c r="E124" s="10"/>
      <c r="F124" s="10"/>
      <c r="G124" s="10"/>
      <c r="H124" s="10"/>
      <c r="I124" s="10"/>
      <c r="J124" s="10"/>
    </row>
    <row r="125" spans="1:11" ht="17.25" customHeight="1" x14ac:dyDescent="0.25">
      <c r="A125" s="9" t="s">
        <v>81</v>
      </c>
      <c r="B125" s="3"/>
      <c r="C125" s="3"/>
      <c r="D125" s="10">
        <f t="shared" ref="D125:D126" si="135">E125+F125+G125+H125</f>
        <v>0</v>
      </c>
      <c r="E125" s="10"/>
      <c r="F125" s="10"/>
      <c r="G125" s="10"/>
      <c r="H125" s="10"/>
      <c r="I125" s="10"/>
      <c r="J125" s="10"/>
    </row>
    <row r="126" spans="1:11" ht="17.25" customHeight="1" x14ac:dyDescent="0.25">
      <c r="A126" s="9" t="s">
        <v>82</v>
      </c>
      <c r="B126" s="3"/>
      <c r="C126" s="3"/>
      <c r="D126" s="10">
        <f t="shared" si="135"/>
        <v>0</v>
      </c>
      <c r="E126" s="10"/>
      <c r="F126" s="10"/>
      <c r="G126" s="10"/>
      <c r="H126" s="10"/>
      <c r="I126" s="10"/>
      <c r="J126" s="10"/>
    </row>
    <row r="127" spans="1:11" x14ac:dyDescent="0.25">
      <c r="A127" s="9" t="s">
        <v>56</v>
      </c>
      <c r="B127" s="3"/>
      <c r="C127" s="3"/>
      <c r="D127" s="10">
        <f>D128+D129+D130</f>
        <v>0</v>
      </c>
      <c r="E127" s="10">
        <f t="shared" ref="E127" si="136">E128+E129+E130</f>
        <v>0</v>
      </c>
      <c r="F127" s="10">
        <f t="shared" ref="F127" si="137">F128+F129+F130</f>
        <v>0</v>
      </c>
      <c r="G127" s="10">
        <f t="shared" ref="G127" si="138">G128+G129+G130</f>
        <v>0</v>
      </c>
      <c r="H127" s="10">
        <f t="shared" ref="H127:J127" si="139">H128+H129+H130</f>
        <v>0</v>
      </c>
      <c r="I127" s="10">
        <f t="shared" si="139"/>
        <v>0</v>
      </c>
      <c r="J127" s="10">
        <f t="shared" si="139"/>
        <v>0</v>
      </c>
      <c r="K127" s="1" t="b">
        <f>D127=E127+F127+G127+H127</f>
        <v>1</v>
      </c>
    </row>
    <row r="128" spans="1:11" ht="17.25" customHeight="1" x14ac:dyDescent="0.25">
      <c r="A128" s="9" t="s">
        <v>80</v>
      </c>
      <c r="B128" s="3"/>
      <c r="C128" s="3"/>
      <c r="D128" s="10">
        <f>E128+F128+G128+H128</f>
        <v>0</v>
      </c>
      <c r="E128" s="10"/>
      <c r="F128" s="10"/>
      <c r="G128" s="10"/>
      <c r="H128" s="10"/>
      <c r="I128" s="10"/>
      <c r="J128" s="10"/>
    </row>
    <row r="129" spans="1:11" ht="17.25" customHeight="1" x14ac:dyDescent="0.25">
      <c r="A129" s="9" t="s">
        <v>81</v>
      </c>
      <c r="B129" s="3"/>
      <c r="C129" s="3"/>
      <c r="D129" s="10">
        <f t="shared" ref="D129:D130" si="140">E129+F129+G129+H129</f>
        <v>0</v>
      </c>
      <c r="E129" s="10"/>
      <c r="F129" s="10"/>
      <c r="G129" s="10"/>
      <c r="H129" s="10"/>
      <c r="I129" s="10"/>
      <c r="J129" s="10"/>
    </row>
    <row r="130" spans="1:11" ht="17.25" customHeight="1" x14ac:dyDescent="0.25">
      <c r="A130" s="9" t="s">
        <v>82</v>
      </c>
      <c r="B130" s="3"/>
      <c r="C130" s="3"/>
      <c r="D130" s="10">
        <f t="shared" si="140"/>
        <v>0</v>
      </c>
      <c r="E130" s="10"/>
      <c r="F130" s="10"/>
      <c r="G130" s="10"/>
      <c r="H130" s="10"/>
      <c r="I130" s="10"/>
      <c r="J130" s="10"/>
    </row>
    <row r="131" spans="1:11" ht="24" x14ac:dyDescent="0.25">
      <c r="A131" s="9" t="s">
        <v>57</v>
      </c>
      <c r="B131" s="3">
        <v>254</v>
      </c>
      <c r="C131" s="3"/>
      <c r="D131" s="10">
        <f>D132+D133+D134</f>
        <v>270000</v>
      </c>
      <c r="E131" s="10">
        <f t="shared" ref="E131" si="141">E132+E133+E134</f>
        <v>0</v>
      </c>
      <c r="F131" s="10">
        <f t="shared" ref="F131" si="142">F132+F133+F134</f>
        <v>0</v>
      </c>
      <c r="G131" s="10">
        <f t="shared" ref="G131" si="143">G132+G133+G134</f>
        <v>0</v>
      </c>
      <c r="H131" s="10">
        <f t="shared" ref="H131:J131" si="144">H132+H133+H134</f>
        <v>270000</v>
      </c>
      <c r="I131" s="10">
        <f t="shared" si="144"/>
        <v>0</v>
      </c>
      <c r="J131" s="10">
        <f t="shared" si="144"/>
        <v>0</v>
      </c>
      <c r="K131" s="1" t="b">
        <f>D131=E131+F131+G131+H131</f>
        <v>1</v>
      </c>
    </row>
    <row r="132" spans="1:11" ht="17.25" customHeight="1" x14ac:dyDescent="0.25">
      <c r="A132" s="9" t="s">
        <v>91</v>
      </c>
      <c r="B132" s="3"/>
      <c r="C132" s="3"/>
      <c r="D132" s="10">
        <f>E132+F132+G132+H132</f>
        <v>90000</v>
      </c>
      <c r="E132" s="10"/>
      <c r="F132" s="10"/>
      <c r="G132" s="10"/>
      <c r="H132" s="10">
        <v>90000</v>
      </c>
      <c r="I132" s="10"/>
      <c r="J132" s="10"/>
    </row>
    <row r="133" spans="1:11" ht="17.25" customHeight="1" x14ac:dyDescent="0.25">
      <c r="A133" s="9" t="s">
        <v>92</v>
      </c>
      <c r="B133" s="3"/>
      <c r="C133" s="3"/>
      <c r="D133" s="10">
        <f t="shared" ref="D133:D134" si="145">E133+F133+G133+H133</f>
        <v>90000</v>
      </c>
      <c r="E133" s="10"/>
      <c r="F133" s="10"/>
      <c r="G133" s="10"/>
      <c r="H133" s="10">
        <v>90000</v>
      </c>
      <c r="I133" s="10"/>
      <c r="J133" s="10"/>
    </row>
    <row r="134" spans="1:11" ht="17.25" customHeight="1" x14ac:dyDescent="0.25">
      <c r="A134" s="9" t="s">
        <v>93</v>
      </c>
      <c r="B134" s="3"/>
      <c r="C134" s="3"/>
      <c r="D134" s="10">
        <f t="shared" si="145"/>
        <v>90000</v>
      </c>
      <c r="E134" s="10"/>
      <c r="F134" s="10"/>
      <c r="G134" s="10"/>
      <c r="H134" s="10">
        <v>90000</v>
      </c>
      <c r="I134" s="10"/>
      <c r="J134" s="10"/>
    </row>
    <row r="135" spans="1:11" ht="24" x14ac:dyDescent="0.25">
      <c r="A135" s="9" t="s">
        <v>58</v>
      </c>
      <c r="B135" s="3" t="s">
        <v>59</v>
      </c>
      <c r="C135" s="3"/>
      <c r="D135" s="10">
        <f>D136+D137+D138</f>
        <v>900000</v>
      </c>
      <c r="E135" s="10">
        <f t="shared" ref="E135" si="146">E136+E137+E138</f>
        <v>0</v>
      </c>
      <c r="F135" s="10">
        <f t="shared" ref="F135" si="147">F136+F137+F138</f>
        <v>0</v>
      </c>
      <c r="G135" s="10">
        <f t="shared" ref="G135" si="148">G136+G137+G138</f>
        <v>0</v>
      </c>
      <c r="H135" s="10">
        <f t="shared" ref="H135:J135" si="149">H136+H137+H138</f>
        <v>900000</v>
      </c>
      <c r="I135" s="10">
        <f t="shared" si="149"/>
        <v>0</v>
      </c>
      <c r="J135" s="10">
        <f t="shared" si="149"/>
        <v>0</v>
      </c>
      <c r="K135" s="1" t="b">
        <f>D135=E135+F135+G135+H135</f>
        <v>1</v>
      </c>
    </row>
    <row r="136" spans="1:11" ht="17.25" customHeight="1" x14ac:dyDescent="0.25">
      <c r="A136" s="9" t="s">
        <v>91</v>
      </c>
      <c r="B136" s="3"/>
      <c r="C136" s="3"/>
      <c r="D136" s="10">
        <f>E136+F136+G136+H136</f>
        <v>300000</v>
      </c>
      <c r="E136" s="10"/>
      <c r="F136" s="10"/>
      <c r="G136" s="10"/>
      <c r="H136" s="10">
        <v>300000</v>
      </c>
      <c r="I136" s="10"/>
      <c r="J136" s="10"/>
    </row>
    <row r="137" spans="1:11" ht="17.25" customHeight="1" x14ac:dyDescent="0.25">
      <c r="A137" s="9" t="s">
        <v>96</v>
      </c>
      <c r="B137" s="3"/>
      <c r="C137" s="3"/>
      <c r="D137" s="10">
        <f t="shared" ref="D137:D138" si="150">E137+F137+G137+H137</f>
        <v>300000</v>
      </c>
      <c r="E137" s="10"/>
      <c r="F137" s="10"/>
      <c r="G137" s="10"/>
      <c r="H137" s="10">
        <v>300000</v>
      </c>
      <c r="I137" s="10"/>
      <c r="J137" s="10"/>
    </row>
    <row r="138" spans="1:11" ht="17.25" customHeight="1" x14ac:dyDescent="0.25">
      <c r="A138" s="9" t="s">
        <v>93</v>
      </c>
      <c r="B138" s="3"/>
      <c r="C138" s="3"/>
      <c r="D138" s="10">
        <f t="shared" si="150"/>
        <v>300000</v>
      </c>
      <c r="E138" s="10"/>
      <c r="F138" s="10"/>
      <c r="G138" s="10"/>
      <c r="H138" s="10">
        <v>300000</v>
      </c>
      <c r="I138" s="10"/>
      <c r="J138" s="10"/>
    </row>
    <row r="139" spans="1:11" x14ac:dyDescent="0.25">
      <c r="A139" s="9" t="s">
        <v>60</v>
      </c>
      <c r="B139" s="3" t="s">
        <v>61</v>
      </c>
      <c r="C139" s="3"/>
      <c r="D139" s="10">
        <f>D140+D141+D142</f>
        <v>2850000</v>
      </c>
      <c r="E139" s="10">
        <f t="shared" ref="E139" si="151">E140+E141+E142</f>
        <v>0</v>
      </c>
      <c r="F139" s="10">
        <f t="shared" ref="F139" si="152">F140+F141+F142</f>
        <v>0</v>
      </c>
      <c r="G139" s="10">
        <f t="shared" ref="G139" si="153">G140+G141+G142</f>
        <v>0</v>
      </c>
      <c r="H139" s="10">
        <f t="shared" ref="H139:J139" si="154">H140+H141+H142</f>
        <v>2850000</v>
      </c>
      <c r="I139" s="10">
        <f t="shared" si="154"/>
        <v>0</v>
      </c>
      <c r="J139" s="10">
        <f t="shared" si="154"/>
        <v>0</v>
      </c>
      <c r="K139" s="1" t="b">
        <f>D139=E139+F139+G139+H139</f>
        <v>1</v>
      </c>
    </row>
    <row r="140" spans="1:11" ht="17.25" customHeight="1" x14ac:dyDescent="0.25">
      <c r="A140" s="9" t="s">
        <v>94</v>
      </c>
      <c r="B140" s="3"/>
      <c r="C140" s="3"/>
      <c r="D140" s="10">
        <f>E140+F140+G140+H140</f>
        <v>950000</v>
      </c>
      <c r="E140" s="10"/>
      <c r="F140" s="10"/>
      <c r="G140" s="10"/>
      <c r="H140" s="10">
        <v>950000</v>
      </c>
      <c r="I140" s="10"/>
      <c r="J140" s="10"/>
    </row>
    <row r="141" spans="1:11" ht="17.25" customHeight="1" x14ac:dyDescent="0.25">
      <c r="A141" s="9" t="s">
        <v>92</v>
      </c>
      <c r="B141" s="3"/>
      <c r="C141" s="3"/>
      <c r="D141" s="10">
        <f t="shared" ref="D141:D142" si="155">E141+F141+G141+H141</f>
        <v>950000</v>
      </c>
      <c r="E141" s="10"/>
      <c r="F141" s="10"/>
      <c r="G141" s="10"/>
      <c r="H141" s="10">
        <v>950000</v>
      </c>
      <c r="I141" s="10"/>
      <c r="J141" s="10"/>
    </row>
    <row r="142" spans="1:11" ht="17.25" customHeight="1" x14ac:dyDescent="0.25">
      <c r="A142" s="9" t="s">
        <v>93</v>
      </c>
      <c r="B142" s="3"/>
      <c r="C142" s="3"/>
      <c r="D142" s="10">
        <f t="shared" si="155"/>
        <v>950000</v>
      </c>
      <c r="E142" s="10"/>
      <c r="F142" s="10"/>
      <c r="G142" s="10"/>
      <c r="H142" s="10">
        <v>950000</v>
      </c>
      <c r="I142" s="10"/>
      <c r="J142" s="10"/>
    </row>
    <row r="143" spans="1:11" x14ac:dyDescent="0.25">
      <c r="A143" s="9" t="s">
        <v>62</v>
      </c>
      <c r="B143" s="3" t="s">
        <v>63</v>
      </c>
      <c r="C143" s="3"/>
      <c r="D143" s="10">
        <f>D144+D145+D146</f>
        <v>0</v>
      </c>
      <c r="E143" s="10">
        <f t="shared" ref="E143" si="156">E144+E145+E146</f>
        <v>0</v>
      </c>
      <c r="F143" s="10">
        <f t="shared" ref="F143" si="157">F144+F145+F146</f>
        <v>0</v>
      </c>
      <c r="G143" s="10">
        <f t="shared" ref="G143" si="158">G144+G145+G146</f>
        <v>0</v>
      </c>
      <c r="H143" s="10">
        <f t="shared" ref="H143:J143" si="159">H144+H145+H146</f>
        <v>0</v>
      </c>
      <c r="I143" s="10">
        <f t="shared" si="159"/>
        <v>0</v>
      </c>
      <c r="J143" s="10">
        <f t="shared" si="159"/>
        <v>0</v>
      </c>
      <c r="K143" s="1" t="b">
        <f>D143=E143+F143+G143+H143</f>
        <v>1</v>
      </c>
    </row>
    <row r="144" spans="1:11" ht="17.25" customHeight="1" x14ac:dyDescent="0.25">
      <c r="A144" s="9" t="s">
        <v>80</v>
      </c>
      <c r="B144" s="3"/>
      <c r="C144" s="3"/>
      <c r="D144" s="10">
        <f>E144+F144+G144+H144</f>
        <v>0</v>
      </c>
      <c r="E144" s="10"/>
      <c r="F144" s="10"/>
      <c r="G144" s="10"/>
      <c r="H144" s="10"/>
      <c r="I144" s="10"/>
      <c r="J144" s="10"/>
    </row>
    <row r="145" spans="1:11" ht="17.25" customHeight="1" x14ac:dyDescent="0.25">
      <c r="A145" s="9" t="s">
        <v>81</v>
      </c>
      <c r="B145" s="3"/>
      <c r="C145" s="3"/>
      <c r="D145" s="10">
        <f t="shared" ref="D145:D146" si="160">E145+F145+G145+H145</f>
        <v>0</v>
      </c>
      <c r="E145" s="10"/>
      <c r="F145" s="10"/>
      <c r="G145" s="10"/>
      <c r="H145" s="10"/>
      <c r="I145" s="10"/>
      <c r="J145" s="10"/>
    </row>
    <row r="146" spans="1:11" ht="17.25" customHeight="1" x14ac:dyDescent="0.25">
      <c r="A146" s="9" t="s">
        <v>82</v>
      </c>
      <c r="B146" s="3"/>
      <c r="C146" s="3"/>
      <c r="D146" s="10">
        <f t="shared" si="160"/>
        <v>0</v>
      </c>
      <c r="E146" s="10"/>
      <c r="F146" s="10"/>
      <c r="G146" s="10"/>
      <c r="H146" s="10"/>
      <c r="I146" s="10"/>
      <c r="J146" s="10"/>
    </row>
    <row r="147" spans="1:11" x14ac:dyDescent="0.25">
      <c r="A147" s="9" t="s">
        <v>64</v>
      </c>
      <c r="B147" s="3">
        <v>258</v>
      </c>
      <c r="C147" s="3"/>
      <c r="D147" s="10">
        <f>D148+D149+D150</f>
        <v>450000</v>
      </c>
      <c r="E147" s="10">
        <f t="shared" ref="E147" si="161">E148+E149+E150</f>
        <v>0</v>
      </c>
      <c r="F147" s="10">
        <f t="shared" ref="F147" si="162">F148+F149+F150</f>
        <v>0</v>
      </c>
      <c r="G147" s="10">
        <f t="shared" ref="G147" si="163">G148+G149+G150</f>
        <v>0</v>
      </c>
      <c r="H147" s="10">
        <f t="shared" ref="H147:J147" si="164">H148+H149+H150</f>
        <v>450000</v>
      </c>
      <c r="I147" s="10">
        <f t="shared" si="164"/>
        <v>0</v>
      </c>
      <c r="J147" s="10">
        <f t="shared" si="164"/>
        <v>0</v>
      </c>
      <c r="K147" s="1" t="b">
        <f>D147=E147+F147+G147+H147</f>
        <v>1</v>
      </c>
    </row>
    <row r="148" spans="1:11" ht="17.25" customHeight="1" x14ac:dyDescent="0.25">
      <c r="A148" s="9" t="s">
        <v>91</v>
      </c>
      <c r="B148" s="3"/>
      <c r="C148" s="3"/>
      <c r="D148" s="10">
        <f>E148+F148+G148+H148</f>
        <v>150000</v>
      </c>
      <c r="E148" s="10"/>
      <c r="F148" s="10"/>
      <c r="G148" s="10"/>
      <c r="H148" s="10">
        <v>150000</v>
      </c>
      <c r="I148" s="10"/>
      <c r="J148" s="10"/>
    </row>
    <row r="149" spans="1:11" ht="17.25" customHeight="1" x14ac:dyDescent="0.25">
      <c r="A149" s="9" t="s">
        <v>92</v>
      </c>
      <c r="B149" s="3"/>
      <c r="C149" s="3"/>
      <c r="D149" s="10">
        <f t="shared" ref="D149:D150" si="165">E149+F149+G149+H149</f>
        <v>150000</v>
      </c>
      <c r="E149" s="10"/>
      <c r="F149" s="10"/>
      <c r="G149" s="10"/>
      <c r="H149" s="10">
        <v>150000</v>
      </c>
      <c r="I149" s="10"/>
      <c r="J149" s="10"/>
    </row>
    <row r="150" spans="1:11" ht="17.25" customHeight="1" x14ac:dyDescent="0.25">
      <c r="A150" s="9" t="s">
        <v>93</v>
      </c>
      <c r="B150" s="3"/>
      <c r="C150" s="3"/>
      <c r="D150" s="10">
        <f t="shared" si="165"/>
        <v>150000</v>
      </c>
      <c r="E150" s="10"/>
      <c r="F150" s="10"/>
      <c r="G150" s="10"/>
      <c r="H150" s="10">
        <v>150000</v>
      </c>
      <c r="I150" s="10"/>
      <c r="J150" s="10"/>
    </row>
    <row r="151" spans="1:11" ht="24" x14ac:dyDescent="0.25">
      <c r="A151" s="9" t="s">
        <v>65</v>
      </c>
      <c r="B151" s="3" t="s">
        <v>66</v>
      </c>
      <c r="C151" s="3"/>
      <c r="D151" s="10">
        <f>SUM(E151:H151)</f>
        <v>12529480</v>
      </c>
      <c r="E151" s="10">
        <f t="shared" ref="E151:G151" si="166">E155+E159+E163+E171+E167</f>
        <v>737860</v>
      </c>
      <c r="F151" s="10">
        <f t="shared" si="166"/>
        <v>0</v>
      </c>
      <c r="G151" s="10">
        <f t="shared" si="166"/>
        <v>0</v>
      </c>
      <c r="H151" s="10">
        <f t="shared" ref="E151:I154" si="167">H155+H159+H163+H171+H167</f>
        <v>11791620</v>
      </c>
      <c r="I151" s="10">
        <f t="shared" si="167"/>
        <v>6600000</v>
      </c>
      <c r="J151" s="10">
        <f t="shared" ref="J151" si="168">J155+J159+J163+J171</f>
        <v>0</v>
      </c>
      <c r="K151" s="1" t="b">
        <f>D151=E151+F151+G151+H151</f>
        <v>1</v>
      </c>
    </row>
    <row r="152" spans="1:11" ht="17.25" customHeight="1" x14ac:dyDescent="0.25">
      <c r="A152" s="9" t="s">
        <v>94</v>
      </c>
      <c r="B152" s="3"/>
      <c r="C152" s="3"/>
      <c r="D152" s="10">
        <v>5008760</v>
      </c>
      <c r="E152" s="10">
        <f t="shared" si="167"/>
        <v>281400</v>
      </c>
      <c r="F152" s="10">
        <f t="shared" si="167"/>
        <v>0</v>
      </c>
      <c r="G152" s="10">
        <f t="shared" si="167"/>
        <v>0</v>
      </c>
      <c r="H152" s="10">
        <v>3930540</v>
      </c>
      <c r="I152" s="10">
        <f t="shared" si="167"/>
        <v>2200000</v>
      </c>
      <c r="J152" s="10">
        <f t="shared" ref="J152" si="169">J156+J160+J164+J172</f>
        <v>0</v>
      </c>
    </row>
    <row r="153" spans="1:11" ht="17.25" customHeight="1" x14ac:dyDescent="0.25">
      <c r="A153" s="9" t="s">
        <v>96</v>
      </c>
      <c r="B153" s="3"/>
      <c r="C153" s="3"/>
      <c r="D153" s="10">
        <v>4951720</v>
      </c>
      <c r="E153" s="10">
        <f t="shared" si="167"/>
        <v>224360</v>
      </c>
      <c r="F153" s="10">
        <f t="shared" si="167"/>
        <v>0</v>
      </c>
      <c r="G153" s="10">
        <f t="shared" si="167"/>
        <v>0</v>
      </c>
      <c r="H153" s="10">
        <v>3930540</v>
      </c>
      <c r="I153" s="10">
        <f t="shared" si="167"/>
        <v>2200000</v>
      </c>
      <c r="J153" s="10">
        <f t="shared" ref="J153" si="170">J157+J161+J165+J173</f>
        <v>0</v>
      </c>
    </row>
    <row r="154" spans="1:11" ht="17.25" customHeight="1" x14ac:dyDescent="0.25">
      <c r="A154" s="9" t="s">
        <v>95</v>
      </c>
      <c r="B154" s="3"/>
      <c r="C154" s="3"/>
      <c r="D154" s="10">
        <v>4959460</v>
      </c>
      <c r="E154" s="10">
        <f t="shared" si="167"/>
        <v>232100</v>
      </c>
      <c r="F154" s="10">
        <f t="shared" si="167"/>
        <v>0</v>
      </c>
      <c r="G154" s="10">
        <f t="shared" si="167"/>
        <v>0</v>
      </c>
      <c r="H154" s="10">
        <v>3930540</v>
      </c>
      <c r="I154" s="10">
        <f t="shared" si="167"/>
        <v>2200000</v>
      </c>
      <c r="J154" s="10">
        <f t="shared" ref="J154" si="171">J158+J162+J166+J174</f>
        <v>0</v>
      </c>
    </row>
    <row r="155" spans="1:11" x14ac:dyDescent="0.25">
      <c r="A155" s="9" t="s">
        <v>67</v>
      </c>
      <c r="B155" s="3"/>
      <c r="C155" s="3"/>
      <c r="D155" s="10">
        <f>D156+D157+D158</f>
        <v>3900000</v>
      </c>
      <c r="E155" s="10">
        <f t="shared" ref="E155" si="172">E156+E157+E158</f>
        <v>0</v>
      </c>
      <c r="F155" s="10">
        <f t="shared" ref="F155" si="173">F156+F157+F158</f>
        <v>0</v>
      </c>
      <c r="G155" s="10">
        <f t="shared" ref="G155" si="174">G156+G157+G158</f>
        <v>0</v>
      </c>
      <c r="H155" s="10">
        <f t="shared" ref="H155:J155" si="175">H156+H157+H158</f>
        <v>3900000</v>
      </c>
      <c r="I155" s="10">
        <f t="shared" si="175"/>
        <v>3900000</v>
      </c>
      <c r="J155" s="10">
        <f t="shared" si="175"/>
        <v>0</v>
      </c>
      <c r="K155" s="1" t="b">
        <f>D155=E155+F155+G155+H155</f>
        <v>1</v>
      </c>
    </row>
    <row r="156" spans="1:11" ht="17.25" customHeight="1" x14ac:dyDescent="0.25">
      <c r="A156" s="9" t="s">
        <v>91</v>
      </c>
      <c r="B156" s="3"/>
      <c r="C156" s="3"/>
      <c r="D156" s="10">
        <f>E156+F156+G156+H156</f>
        <v>1300000</v>
      </c>
      <c r="E156" s="10"/>
      <c r="F156" s="10"/>
      <c r="G156" s="10"/>
      <c r="H156" s="10">
        <v>1300000</v>
      </c>
      <c r="I156" s="10">
        <v>1300000</v>
      </c>
      <c r="J156" s="10"/>
    </row>
    <row r="157" spans="1:11" ht="17.25" customHeight="1" x14ac:dyDescent="0.25">
      <c r="A157" s="9" t="s">
        <v>92</v>
      </c>
      <c r="B157" s="3"/>
      <c r="C157" s="3"/>
      <c r="D157" s="10">
        <f t="shared" ref="D157:D158" si="176">E157+F157+G157+H157</f>
        <v>1300000</v>
      </c>
      <c r="E157" s="10"/>
      <c r="F157" s="10"/>
      <c r="G157" s="10"/>
      <c r="H157" s="10">
        <v>1300000</v>
      </c>
      <c r="I157" s="10">
        <v>1300000</v>
      </c>
      <c r="J157" s="10"/>
    </row>
    <row r="158" spans="1:11" ht="17.25" customHeight="1" x14ac:dyDescent="0.25">
      <c r="A158" s="9" t="s">
        <v>93</v>
      </c>
      <c r="B158" s="3"/>
      <c r="C158" s="3"/>
      <c r="D158" s="10">
        <f t="shared" si="176"/>
        <v>1300000</v>
      </c>
      <c r="E158" s="10"/>
      <c r="F158" s="10"/>
      <c r="G158" s="10"/>
      <c r="H158" s="10">
        <v>1300000</v>
      </c>
      <c r="I158" s="10">
        <v>1300000</v>
      </c>
      <c r="J158" s="10"/>
    </row>
    <row r="159" spans="1:11" x14ac:dyDescent="0.25">
      <c r="A159" s="9" t="s">
        <v>68</v>
      </c>
      <c r="B159" s="3"/>
      <c r="C159" s="3"/>
      <c r="D159" s="10">
        <f>D160+D161+D162</f>
        <v>1200000</v>
      </c>
      <c r="E159" s="10">
        <f t="shared" ref="E159" si="177">E160+E161+E162</f>
        <v>0</v>
      </c>
      <c r="F159" s="10">
        <f t="shared" ref="F159" si="178">F160+F161+F162</f>
        <v>0</v>
      </c>
      <c r="G159" s="10">
        <f t="shared" ref="G159" si="179">G160+G161+G162</f>
        <v>0</v>
      </c>
      <c r="H159" s="10">
        <f t="shared" ref="H159:J159" si="180">H160+H161+H162</f>
        <v>1200000</v>
      </c>
      <c r="I159" s="10">
        <f t="shared" si="180"/>
        <v>1200000</v>
      </c>
      <c r="J159" s="10">
        <f t="shared" si="180"/>
        <v>0</v>
      </c>
      <c r="K159" s="1" t="b">
        <f>D159=E159+F159+G159+H159</f>
        <v>1</v>
      </c>
    </row>
    <row r="160" spans="1:11" ht="17.25" customHeight="1" x14ac:dyDescent="0.25">
      <c r="A160" s="9" t="s">
        <v>91</v>
      </c>
      <c r="B160" s="3"/>
      <c r="C160" s="3"/>
      <c r="D160" s="10">
        <f>E160+F160+G160+H160</f>
        <v>400000</v>
      </c>
      <c r="E160" s="10"/>
      <c r="F160" s="10"/>
      <c r="G160" s="10"/>
      <c r="H160" s="10">
        <v>400000</v>
      </c>
      <c r="I160" s="10">
        <v>400000</v>
      </c>
      <c r="J160" s="10"/>
    </row>
    <row r="161" spans="1:11" ht="17.25" customHeight="1" x14ac:dyDescent="0.25">
      <c r="A161" s="9" t="s">
        <v>92</v>
      </c>
      <c r="B161" s="3"/>
      <c r="C161" s="3"/>
      <c r="D161" s="10">
        <f t="shared" ref="D161:D162" si="181">E161+F161+G161+H161</f>
        <v>400000</v>
      </c>
      <c r="E161" s="10"/>
      <c r="F161" s="10"/>
      <c r="G161" s="10"/>
      <c r="H161" s="10">
        <v>400000</v>
      </c>
      <c r="I161" s="10">
        <v>400000</v>
      </c>
      <c r="J161" s="10"/>
    </row>
    <row r="162" spans="1:11" ht="17.25" customHeight="1" x14ac:dyDescent="0.25">
      <c r="A162" s="9" t="s">
        <v>93</v>
      </c>
      <c r="B162" s="3"/>
      <c r="C162" s="3"/>
      <c r="D162" s="10">
        <f t="shared" si="181"/>
        <v>400000</v>
      </c>
      <c r="E162" s="10"/>
      <c r="F162" s="10"/>
      <c r="G162" s="10"/>
      <c r="H162" s="10">
        <v>400000</v>
      </c>
      <c r="I162" s="10">
        <v>400000</v>
      </c>
      <c r="J162" s="10"/>
    </row>
    <row r="163" spans="1:11" x14ac:dyDescent="0.25">
      <c r="A163" s="9" t="s">
        <v>85</v>
      </c>
      <c r="B163" s="3"/>
      <c r="C163" s="3"/>
      <c r="D163" s="10">
        <f>D164+D165+D166</f>
        <v>900000</v>
      </c>
      <c r="E163" s="10">
        <f t="shared" ref="E163" si="182">E164+E165+E166</f>
        <v>0</v>
      </c>
      <c r="F163" s="10">
        <f t="shared" ref="F163" si="183">F164+F165+F166</f>
        <v>0</v>
      </c>
      <c r="G163" s="10">
        <f t="shared" ref="G163" si="184">G164+G165+G166</f>
        <v>0</v>
      </c>
      <c r="H163" s="10">
        <f t="shared" ref="H163:J163" si="185">H164+H165+H166</f>
        <v>900000</v>
      </c>
      <c r="I163" s="10">
        <f t="shared" si="185"/>
        <v>0</v>
      </c>
      <c r="J163" s="10">
        <f t="shared" si="185"/>
        <v>0</v>
      </c>
      <c r="K163" s="1" t="b">
        <f>D163=E163+F163+G163+H163</f>
        <v>1</v>
      </c>
    </row>
    <row r="164" spans="1:11" ht="17.25" customHeight="1" x14ac:dyDescent="0.25">
      <c r="A164" s="9" t="s">
        <v>91</v>
      </c>
      <c r="B164" s="3"/>
      <c r="C164" s="3"/>
      <c r="D164" s="10">
        <f>E164+F164+G164+H164</f>
        <v>300000</v>
      </c>
      <c r="E164" s="10"/>
      <c r="F164" s="10"/>
      <c r="G164" s="10"/>
      <c r="H164" s="10">
        <v>300000</v>
      </c>
      <c r="I164" s="10"/>
      <c r="J164" s="10"/>
    </row>
    <row r="165" spans="1:11" ht="17.25" customHeight="1" x14ac:dyDescent="0.25">
      <c r="A165" s="9" t="s">
        <v>92</v>
      </c>
      <c r="B165" s="3"/>
      <c r="C165" s="3"/>
      <c r="D165" s="10">
        <f t="shared" ref="D165:D166" si="186">E165+F165+G165+H165</f>
        <v>300000</v>
      </c>
      <c r="E165" s="10"/>
      <c r="F165" s="10"/>
      <c r="G165" s="10"/>
      <c r="H165" s="10">
        <v>300000</v>
      </c>
      <c r="I165" s="10"/>
      <c r="J165" s="10"/>
    </row>
    <row r="166" spans="1:11" ht="17.25" customHeight="1" x14ac:dyDescent="0.25">
      <c r="A166" s="9" t="s">
        <v>93</v>
      </c>
      <c r="B166" s="3"/>
      <c r="C166" s="3"/>
      <c r="D166" s="10">
        <f t="shared" si="186"/>
        <v>300000</v>
      </c>
      <c r="E166" s="10"/>
      <c r="F166" s="10"/>
      <c r="G166" s="10"/>
      <c r="H166" s="10">
        <v>300000</v>
      </c>
      <c r="I166" s="10"/>
      <c r="J166" s="10"/>
    </row>
    <row r="167" spans="1:11" x14ac:dyDescent="0.25">
      <c r="A167" s="9" t="s">
        <v>83</v>
      </c>
      <c r="B167" s="3"/>
      <c r="C167" s="3"/>
      <c r="D167" s="10">
        <f>D168+D169+D170</f>
        <v>5791620</v>
      </c>
      <c r="E167" s="10">
        <f t="shared" ref="E167:J167" si="187">E168+E169+E170</f>
        <v>0</v>
      </c>
      <c r="F167" s="10">
        <f t="shared" si="187"/>
        <v>0</v>
      </c>
      <c r="G167" s="10">
        <f t="shared" si="187"/>
        <v>0</v>
      </c>
      <c r="H167" s="10">
        <f t="shared" si="187"/>
        <v>5791620</v>
      </c>
      <c r="I167" s="10">
        <f t="shared" si="187"/>
        <v>1500000</v>
      </c>
      <c r="J167" s="10">
        <f t="shared" si="187"/>
        <v>0</v>
      </c>
      <c r="K167" s="1" t="b">
        <f>D167=E167+F167+G167+H167</f>
        <v>1</v>
      </c>
    </row>
    <row r="168" spans="1:11" ht="17.25" customHeight="1" x14ac:dyDescent="0.25">
      <c r="A168" s="9" t="s">
        <v>91</v>
      </c>
      <c r="B168" s="3"/>
      <c r="C168" s="3"/>
      <c r="D168" s="10">
        <f>E168+F168+G168+H168</f>
        <v>1930540</v>
      </c>
      <c r="E168" s="10"/>
      <c r="F168" s="10"/>
      <c r="G168" s="10"/>
      <c r="H168" s="10">
        <v>1930540</v>
      </c>
      <c r="I168" s="10">
        <v>500000</v>
      </c>
      <c r="J168" s="10"/>
    </row>
    <row r="169" spans="1:11" ht="17.25" customHeight="1" x14ac:dyDescent="0.25">
      <c r="A169" s="9" t="s">
        <v>92</v>
      </c>
      <c r="B169" s="3"/>
      <c r="C169" s="3"/>
      <c r="D169" s="10">
        <f t="shared" ref="D169:D170" si="188">E169+F169+G169+H169</f>
        <v>1930540</v>
      </c>
      <c r="E169" s="10"/>
      <c r="F169" s="10"/>
      <c r="G169" s="10"/>
      <c r="H169" s="10">
        <v>1930540</v>
      </c>
      <c r="I169" s="10">
        <v>500000</v>
      </c>
      <c r="J169" s="10"/>
    </row>
    <row r="170" spans="1:11" ht="17.25" customHeight="1" x14ac:dyDescent="0.25">
      <c r="A170" s="9" t="s">
        <v>93</v>
      </c>
      <c r="B170" s="3"/>
      <c r="C170" s="3"/>
      <c r="D170" s="10">
        <f t="shared" si="188"/>
        <v>1930540</v>
      </c>
      <c r="E170" s="10"/>
      <c r="F170" s="10"/>
      <c r="G170" s="10"/>
      <c r="H170" s="10">
        <v>1930540</v>
      </c>
      <c r="I170" s="10">
        <v>500000</v>
      </c>
      <c r="J170" s="10"/>
    </row>
    <row r="171" spans="1:11" x14ac:dyDescent="0.25">
      <c r="A171" s="9" t="s">
        <v>69</v>
      </c>
      <c r="B171" s="3"/>
      <c r="C171" s="3"/>
      <c r="D171" s="10">
        <f>D172+D173+D174</f>
        <v>737860</v>
      </c>
      <c r="E171" s="10">
        <f t="shared" ref="E171" si="189">E172+E173+E174</f>
        <v>737860</v>
      </c>
      <c r="F171" s="10">
        <f t="shared" ref="F171" si="190">F172+F173+F174</f>
        <v>0</v>
      </c>
      <c r="G171" s="10">
        <f t="shared" ref="G171" si="191">G172+G173+G174</f>
        <v>0</v>
      </c>
      <c r="H171" s="10">
        <f t="shared" ref="H171:J171" si="192">H172+H173+H174</f>
        <v>0</v>
      </c>
      <c r="I171" s="10">
        <f t="shared" si="192"/>
        <v>0</v>
      </c>
      <c r="J171" s="10">
        <f t="shared" si="192"/>
        <v>0</v>
      </c>
      <c r="K171" s="1" t="b">
        <f>D171=E171+F171+G171+H171</f>
        <v>1</v>
      </c>
    </row>
    <row r="172" spans="1:11" ht="17.25" customHeight="1" x14ac:dyDescent="0.25">
      <c r="A172" s="9" t="s">
        <v>91</v>
      </c>
      <c r="B172" s="3"/>
      <c r="C172" s="3"/>
      <c r="D172" s="10">
        <f>E172+F172+G172+H172</f>
        <v>281400</v>
      </c>
      <c r="E172" s="10">
        <v>281400</v>
      </c>
      <c r="F172" s="10"/>
      <c r="G172" s="10"/>
      <c r="H172" s="10"/>
      <c r="I172" s="10"/>
      <c r="J172" s="10"/>
    </row>
    <row r="173" spans="1:11" ht="17.25" customHeight="1" x14ac:dyDescent="0.25">
      <c r="A173" s="9" t="s">
        <v>92</v>
      </c>
      <c r="B173" s="3"/>
      <c r="C173" s="3"/>
      <c r="D173" s="10">
        <f t="shared" ref="D173:D174" si="193">E173+F173+G173+H173</f>
        <v>224360</v>
      </c>
      <c r="E173" s="10">
        <v>224360</v>
      </c>
      <c r="F173" s="10"/>
      <c r="G173" s="10"/>
      <c r="H173" s="10"/>
      <c r="I173" s="10"/>
      <c r="J173" s="10"/>
    </row>
    <row r="174" spans="1:11" ht="17.25" customHeight="1" x14ac:dyDescent="0.25">
      <c r="A174" s="9" t="s">
        <v>95</v>
      </c>
      <c r="B174" s="3"/>
      <c r="C174" s="3"/>
      <c r="D174" s="10">
        <f t="shared" si="193"/>
        <v>232100</v>
      </c>
      <c r="E174" s="10">
        <v>232100</v>
      </c>
      <c r="F174" s="10"/>
      <c r="G174" s="10"/>
      <c r="H174" s="10"/>
      <c r="I174" s="10"/>
      <c r="J174" s="10"/>
    </row>
    <row r="175" spans="1:11" x14ac:dyDescent="0.25">
      <c r="A175" s="9" t="s">
        <v>70</v>
      </c>
      <c r="B175" s="3">
        <v>300</v>
      </c>
      <c r="C175" s="3" t="s">
        <v>24</v>
      </c>
      <c r="D175" s="10">
        <f t="shared" ref="D175:J177" si="194">D180+D184</f>
        <v>0</v>
      </c>
      <c r="E175" s="10">
        <f t="shared" si="194"/>
        <v>0</v>
      </c>
      <c r="F175" s="10">
        <f t="shared" si="194"/>
        <v>0</v>
      </c>
      <c r="G175" s="10">
        <f t="shared" si="194"/>
        <v>0</v>
      </c>
      <c r="H175" s="10">
        <f t="shared" si="194"/>
        <v>0</v>
      </c>
      <c r="I175" s="10">
        <f t="shared" si="194"/>
        <v>0</v>
      </c>
      <c r="J175" s="10">
        <f t="shared" si="194"/>
        <v>0</v>
      </c>
      <c r="K175" s="1" t="b">
        <f>D175=E175+F175+G175+H175</f>
        <v>1</v>
      </c>
    </row>
    <row r="176" spans="1:11" ht="17.25" customHeight="1" x14ac:dyDescent="0.25">
      <c r="A176" s="9" t="s">
        <v>80</v>
      </c>
      <c r="B176" s="3"/>
      <c r="C176" s="3"/>
      <c r="D176" s="10">
        <f t="shared" si="194"/>
        <v>0</v>
      </c>
      <c r="E176" s="10">
        <f t="shared" si="194"/>
        <v>0</v>
      </c>
      <c r="F176" s="10">
        <f t="shared" si="194"/>
        <v>0</v>
      </c>
      <c r="G176" s="10">
        <f t="shared" si="194"/>
        <v>0</v>
      </c>
      <c r="H176" s="10">
        <f t="shared" si="194"/>
        <v>0</v>
      </c>
      <c r="I176" s="10">
        <f t="shared" si="194"/>
        <v>0</v>
      </c>
      <c r="J176" s="10">
        <f t="shared" si="194"/>
        <v>0</v>
      </c>
    </row>
    <row r="177" spans="1:11" ht="17.25" customHeight="1" x14ac:dyDescent="0.25">
      <c r="A177" s="9" t="s">
        <v>81</v>
      </c>
      <c r="B177" s="3"/>
      <c r="C177" s="3"/>
      <c r="D177" s="10">
        <f t="shared" si="194"/>
        <v>0</v>
      </c>
      <c r="E177" s="10">
        <f t="shared" si="194"/>
        <v>0</v>
      </c>
      <c r="F177" s="10">
        <f t="shared" si="194"/>
        <v>0</v>
      </c>
      <c r="G177" s="10">
        <f t="shared" si="194"/>
        <v>0</v>
      </c>
      <c r="H177" s="10">
        <f t="shared" si="194"/>
        <v>0</v>
      </c>
      <c r="I177" s="10">
        <f t="shared" si="194"/>
        <v>0</v>
      </c>
      <c r="J177" s="10">
        <f t="shared" si="194"/>
        <v>0</v>
      </c>
    </row>
    <row r="178" spans="1:11" ht="17.25" customHeight="1" x14ac:dyDescent="0.25">
      <c r="A178" s="9" t="s">
        <v>82</v>
      </c>
      <c r="B178" s="3"/>
      <c r="C178" s="3"/>
      <c r="D178" s="10">
        <f>D183+D187</f>
        <v>0</v>
      </c>
      <c r="E178" s="10">
        <f t="shared" ref="E178:J178" si="195">E183+E187</f>
        <v>0</v>
      </c>
      <c r="F178" s="10">
        <f t="shared" si="195"/>
        <v>0</v>
      </c>
      <c r="G178" s="10">
        <f t="shared" si="195"/>
        <v>0</v>
      </c>
      <c r="H178" s="10">
        <f t="shared" si="195"/>
        <v>0</v>
      </c>
      <c r="I178" s="10">
        <f t="shared" si="195"/>
        <v>0</v>
      </c>
      <c r="J178" s="10">
        <f t="shared" si="195"/>
        <v>0</v>
      </c>
    </row>
    <row r="179" spans="1:11" x14ac:dyDescent="0.25">
      <c r="A179" s="9" t="s">
        <v>31</v>
      </c>
      <c r="B179" s="36">
        <v>310</v>
      </c>
      <c r="C179" s="36"/>
      <c r="D179" s="39">
        <f>D181+D182+D183</f>
        <v>0</v>
      </c>
      <c r="E179" s="39">
        <f>E181+E182+E183</f>
        <v>0</v>
      </c>
      <c r="F179" s="39">
        <f>F181+F182+F183</f>
        <v>0</v>
      </c>
      <c r="G179" s="39">
        <f t="shared" ref="G179:H179" si="196">G181+G182+G183</f>
        <v>0</v>
      </c>
      <c r="H179" s="39">
        <f t="shared" si="196"/>
        <v>0</v>
      </c>
      <c r="I179" s="39">
        <f t="shared" ref="I179:J179" si="197">I181+I182+I183</f>
        <v>0</v>
      </c>
      <c r="J179" s="39">
        <f t="shared" si="197"/>
        <v>0</v>
      </c>
    </row>
    <row r="180" spans="1:11" x14ac:dyDescent="0.25">
      <c r="A180" s="9" t="s">
        <v>71</v>
      </c>
      <c r="B180" s="36"/>
      <c r="C180" s="36"/>
      <c r="D180" s="40"/>
      <c r="E180" s="40"/>
      <c r="F180" s="40"/>
      <c r="G180" s="40"/>
      <c r="H180" s="40"/>
      <c r="I180" s="40"/>
      <c r="J180" s="40"/>
      <c r="K180" s="1" t="b">
        <f>D179=E179+F179+G180+H180</f>
        <v>1</v>
      </c>
    </row>
    <row r="181" spans="1:11" ht="17.25" customHeight="1" x14ac:dyDescent="0.25">
      <c r="A181" s="9" t="s">
        <v>80</v>
      </c>
      <c r="B181" s="3"/>
      <c r="C181" s="3"/>
      <c r="D181" s="10">
        <f>E181+F181+G181+H181</f>
        <v>0</v>
      </c>
      <c r="E181" s="10"/>
      <c r="F181" s="10"/>
      <c r="G181" s="10"/>
      <c r="H181" s="10"/>
      <c r="I181" s="10"/>
      <c r="J181" s="10"/>
    </row>
    <row r="182" spans="1:11" ht="17.25" customHeight="1" x14ac:dyDescent="0.25">
      <c r="A182" s="9" t="s">
        <v>81</v>
      </c>
      <c r="B182" s="3"/>
      <c r="C182" s="3"/>
      <c r="D182" s="10">
        <f t="shared" ref="D182" si="198">E182+F182+G182+H182</f>
        <v>0</v>
      </c>
      <c r="E182" s="10"/>
      <c r="F182" s="10"/>
      <c r="G182" s="10"/>
      <c r="H182" s="10"/>
      <c r="I182" s="10"/>
      <c r="J182" s="10"/>
    </row>
    <row r="183" spans="1:11" ht="17.25" customHeight="1" x14ac:dyDescent="0.25">
      <c r="A183" s="9" t="s">
        <v>82</v>
      </c>
      <c r="B183" s="3"/>
      <c r="C183" s="3"/>
      <c r="D183" s="10">
        <f>+D187</f>
        <v>0</v>
      </c>
      <c r="E183" s="10"/>
      <c r="F183" s="10"/>
      <c r="G183" s="10"/>
      <c r="H183" s="10"/>
      <c r="I183" s="10"/>
      <c r="J183" s="10"/>
    </row>
    <row r="184" spans="1:11" x14ac:dyDescent="0.25">
      <c r="A184" s="9" t="s">
        <v>72</v>
      </c>
      <c r="B184" s="3">
        <v>320</v>
      </c>
      <c r="C184" s="3"/>
      <c r="D184" s="10">
        <f>D185+D186+D187</f>
        <v>0</v>
      </c>
      <c r="E184" s="10">
        <f t="shared" ref="E184" si="199">E185+E186+E187</f>
        <v>0</v>
      </c>
      <c r="F184" s="10">
        <f t="shared" ref="F184" si="200">F185+F186+F187</f>
        <v>0</v>
      </c>
      <c r="G184" s="10">
        <f t="shared" ref="G184" si="201">G185+G186+G187</f>
        <v>0</v>
      </c>
      <c r="H184" s="10">
        <f t="shared" ref="H184:J184" si="202">H185+H186+H187</f>
        <v>0</v>
      </c>
      <c r="I184" s="10">
        <f t="shared" si="202"/>
        <v>0</v>
      </c>
      <c r="J184" s="10">
        <f t="shared" si="202"/>
        <v>0</v>
      </c>
      <c r="K184" s="1" t="b">
        <f>D184=E184+F184+G184+H184</f>
        <v>1</v>
      </c>
    </row>
    <row r="185" spans="1:11" ht="17.25" customHeight="1" x14ac:dyDescent="0.25">
      <c r="A185" s="9" t="s">
        <v>80</v>
      </c>
      <c r="B185" s="3"/>
      <c r="C185" s="3"/>
      <c r="D185" s="10">
        <f>E185+F185+G185+H185</f>
        <v>0</v>
      </c>
      <c r="E185" s="10"/>
      <c r="F185" s="10"/>
      <c r="G185" s="10"/>
      <c r="H185" s="10"/>
      <c r="I185" s="10"/>
      <c r="J185" s="10"/>
    </row>
    <row r="186" spans="1:11" ht="17.25" customHeight="1" x14ac:dyDescent="0.25">
      <c r="A186" s="9" t="s">
        <v>81</v>
      </c>
      <c r="B186" s="3"/>
      <c r="C186" s="3"/>
      <c r="D186" s="10">
        <f t="shared" ref="D186:D187" si="203">E186+F186+G186+H186</f>
        <v>0</v>
      </c>
      <c r="E186" s="10"/>
      <c r="F186" s="10"/>
      <c r="G186" s="10"/>
      <c r="H186" s="10"/>
      <c r="I186" s="10"/>
      <c r="J186" s="10"/>
    </row>
    <row r="187" spans="1:11" ht="17.25" customHeight="1" x14ac:dyDescent="0.25">
      <c r="A187" s="9" t="s">
        <v>82</v>
      </c>
      <c r="B187" s="3"/>
      <c r="C187" s="3"/>
      <c r="D187" s="10">
        <f t="shared" si="203"/>
        <v>0</v>
      </c>
      <c r="E187" s="10"/>
      <c r="F187" s="10"/>
      <c r="G187" s="10"/>
      <c r="H187" s="10"/>
      <c r="I187" s="10"/>
      <c r="J187" s="10"/>
    </row>
    <row r="188" spans="1:11" x14ac:dyDescent="0.25">
      <c r="A188" s="9" t="s">
        <v>73</v>
      </c>
      <c r="B188" s="3">
        <v>400</v>
      </c>
      <c r="C188" s="3"/>
      <c r="D188" s="10">
        <f t="shared" ref="D188:J190" si="204">D193+D197+D201+D205</f>
        <v>0</v>
      </c>
      <c r="E188" s="10">
        <f t="shared" si="204"/>
        <v>0</v>
      </c>
      <c r="F188" s="10">
        <f t="shared" si="204"/>
        <v>0</v>
      </c>
      <c r="G188" s="10">
        <f t="shared" si="204"/>
        <v>0</v>
      </c>
      <c r="H188" s="10">
        <f t="shared" si="204"/>
        <v>0</v>
      </c>
      <c r="I188" s="10">
        <f t="shared" si="204"/>
        <v>0</v>
      </c>
      <c r="J188" s="10">
        <f t="shared" si="204"/>
        <v>0</v>
      </c>
      <c r="K188" s="1" t="b">
        <f>D188=E188+F188+G188+H188</f>
        <v>1</v>
      </c>
    </row>
    <row r="189" spans="1:11" ht="17.25" customHeight="1" x14ac:dyDescent="0.25">
      <c r="A189" s="9" t="s">
        <v>80</v>
      </c>
      <c r="B189" s="3"/>
      <c r="C189" s="3"/>
      <c r="D189" s="10">
        <f t="shared" si="204"/>
        <v>0</v>
      </c>
      <c r="E189" s="10">
        <f t="shared" si="204"/>
        <v>0</v>
      </c>
      <c r="F189" s="10">
        <f t="shared" si="204"/>
        <v>0</v>
      </c>
      <c r="G189" s="10">
        <f t="shared" si="204"/>
        <v>0</v>
      </c>
      <c r="H189" s="10">
        <f t="shared" si="204"/>
        <v>0</v>
      </c>
      <c r="I189" s="10">
        <f t="shared" si="204"/>
        <v>0</v>
      </c>
      <c r="J189" s="10">
        <f t="shared" si="204"/>
        <v>0</v>
      </c>
    </row>
    <row r="190" spans="1:11" ht="17.25" customHeight="1" x14ac:dyDescent="0.25">
      <c r="A190" s="9" t="s">
        <v>81</v>
      </c>
      <c r="B190" s="3"/>
      <c r="C190" s="3"/>
      <c r="D190" s="10">
        <f t="shared" si="204"/>
        <v>0</v>
      </c>
      <c r="E190" s="10">
        <f t="shared" si="204"/>
        <v>0</v>
      </c>
      <c r="F190" s="10">
        <f t="shared" si="204"/>
        <v>0</v>
      </c>
      <c r="G190" s="10">
        <f t="shared" si="204"/>
        <v>0</v>
      </c>
      <c r="H190" s="10">
        <f t="shared" si="204"/>
        <v>0</v>
      </c>
      <c r="I190" s="10">
        <f t="shared" si="204"/>
        <v>0</v>
      </c>
      <c r="J190" s="10">
        <f t="shared" si="204"/>
        <v>0</v>
      </c>
    </row>
    <row r="191" spans="1:11" ht="17.25" customHeight="1" x14ac:dyDescent="0.25">
      <c r="A191" s="9" t="s">
        <v>82</v>
      </c>
      <c r="B191" s="3"/>
      <c r="C191" s="3"/>
      <c r="D191" s="10">
        <f>D196+D200+D204+D208</f>
        <v>0</v>
      </c>
      <c r="E191" s="10">
        <f t="shared" ref="E191:J191" si="205">E196+E200+E204+E208</f>
        <v>0</v>
      </c>
      <c r="F191" s="10">
        <f t="shared" si="205"/>
        <v>0</v>
      </c>
      <c r="G191" s="10">
        <f t="shared" si="205"/>
        <v>0</v>
      </c>
      <c r="H191" s="10">
        <f t="shared" si="205"/>
        <v>0</v>
      </c>
      <c r="I191" s="10">
        <f t="shared" si="205"/>
        <v>0</v>
      </c>
      <c r="J191" s="10">
        <f t="shared" si="205"/>
        <v>0</v>
      </c>
    </row>
    <row r="192" spans="1:11" x14ac:dyDescent="0.25">
      <c r="A192" s="9" t="s">
        <v>74</v>
      </c>
      <c r="B192" s="36">
        <v>410</v>
      </c>
      <c r="C192" s="36"/>
      <c r="D192" s="39">
        <f>D194+D195+D196</f>
        <v>0</v>
      </c>
      <c r="E192" s="39">
        <f>E194+E195+E196</f>
        <v>0</v>
      </c>
      <c r="F192" s="39">
        <f>F194+F195+F196</f>
        <v>0</v>
      </c>
      <c r="G192" s="39">
        <f t="shared" ref="G192:H192" si="206">G194+G195+G196</f>
        <v>0</v>
      </c>
      <c r="H192" s="39">
        <f t="shared" si="206"/>
        <v>0</v>
      </c>
      <c r="I192" s="39">
        <f t="shared" ref="I192:J192" si="207">I194+I195+I196</f>
        <v>0</v>
      </c>
      <c r="J192" s="39">
        <f t="shared" si="207"/>
        <v>0</v>
      </c>
    </row>
    <row r="193" spans="1:11" x14ac:dyDescent="0.25">
      <c r="A193" s="9" t="s">
        <v>75</v>
      </c>
      <c r="B193" s="36"/>
      <c r="C193" s="36"/>
      <c r="D193" s="40"/>
      <c r="E193" s="40"/>
      <c r="F193" s="40"/>
      <c r="G193" s="40"/>
      <c r="H193" s="40"/>
      <c r="I193" s="40"/>
      <c r="J193" s="40"/>
      <c r="K193" s="1" t="b">
        <f>D192=E192+F192+G193+H193</f>
        <v>1</v>
      </c>
    </row>
    <row r="194" spans="1:11" ht="17.25" customHeight="1" x14ac:dyDescent="0.25">
      <c r="A194" s="9" t="s">
        <v>80</v>
      </c>
      <c r="B194" s="3"/>
      <c r="C194" s="3"/>
      <c r="D194" s="10">
        <f>E194+F194+G194+H194</f>
        <v>0</v>
      </c>
      <c r="E194" s="10"/>
      <c r="F194" s="10"/>
      <c r="G194" s="10"/>
      <c r="H194" s="10"/>
      <c r="I194" s="10"/>
      <c r="J194" s="10"/>
    </row>
    <row r="195" spans="1:11" ht="17.25" customHeight="1" x14ac:dyDescent="0.25">
      <c r="A195" s="9" t="s">
        <v>81</v>
      </c>
      <c r="B195" s="3"/>
      <c r="C195" s="3"/>
      <c r="D195" s="10">
        <f t="shared" ref="D195:D196" si="208">E195+F195+G195+H195</f>
        <v>0</v>
      </c>
      <c r="E195" s="10"/>
      <c r="F195" s="10"/>
      <c r="G195" s="10"/>
      <c r="H195" s="10"/>
      <c r="I195" s="10"/>
      <c r="J195" s="10"/>
    </row>
    <row r="196" spans="1:11" ht="17.25" customHeight="1" x14ac:dyDescent="0.25">
      <c r="A196" s="9" t="s">
        <v>82</v>
      </c>
      <c r="B196" s="3"/>
      <c r="C196" s="3"/>
      <c r="D196" s="10">
        <f t="shared" si="208"/>
        <v>0</v>
      </c>
      <c r="E196" s="10"/>
      <c r="F196" s="10"/>
      <c r="G196" s="10"/>
      <c r="H196" s="10"/>
      <c r="I196" s="10"/>
      <c r="J196" s="10"/>
    </row>
    <row r="197" spans="1:11" x14ac:dyDescent="0.25">
      <c r="A197" s="9" t="s">
        <v>76</v>
      </c>
      <c r="B197" s="3">
        <v>420</v>
      </c>
      <c r="C197" s="3"/>
      <c r="D197" s="10">
        <f>D198+D199+D200</f>
        <v>0</v>
      </c>
      <c r="E197" s="10">
        <f t="shared" ref="E197" si="209">E198+E199+E200</f>
        <v>0</v>
      </c>
      <c r="F197" s="10">
        <f t="shared" ref="F197" si="210">F198+F199+F200</f>
        <v>0</v>
      </c>
      <c r="G197" s="10">
        <f t="shared" ref="G197" si="211">G198+G199+G200</f>
        <v>0</v>
      </c>
      <c r="H197" s="10">
        <f t="shared" ref="H197:J197" si="212">H198+H199+H200</f>
        <v>0</v>
      </c>
      <c r="I197" s="10">
        <f t="shared" si="212"/>
        <v>0</v>
      </c>
      <c r="J197" s="10">
        <f t="shared" si="212"/>
        <v>0</v>
      </c>
      <c r="K197" s="1" t="b">
        <f>D197=E197+F197+G197+H197</f>
        <v>1</v>
      </c>
    </row>
    <row r="198" spans="1:11" ht="17.25" customHeight="1" x14ac:dyDescent="0.25">
      <c r="A198" s="9" t="s">
        <v>80</v>
      </c>
      <c r="B198" s="3"/>
      <c r="C198" s="3"/>
      <c r="D198" s="10">
        <f>E198+F198+G198+H198</f>
        <v>0</v>
      </c>
      <c r="E198" s="10"/>
      <c r="F198" s="10"/>
      <c r="G198" s="10"/>
      <c r="H198" s="10"/>
      <c r="I198" s="10"/>
      <c r="J198" s="10"/>
    </row>
    <row r="199" spans="1:11" ht="17.25" customHeight="1" x14ac:dyDescent="0.25">
      <c r="A199" s="9" t="s">
        <v>81</v>
      </c>
      <c r="B199" s="3"/>
      <c r="C199" s="3"/>
      <c r="D199" s="10">
        <f t="shared" ref="D199:D200" si="213">E199+F199+G199+H199</f>
        <v>0</v>
      </c>
      <c r="E199" s="10"/>
      <c r="F199" s="10"/>
      <c r="G199" s="10"/>
      <c r="H199" s="10"/>
      <c r="I199" s="10"/>
      <c r="J199" s="10"/>
    </row>
    <row r="200" spans="1:11" ht="17.25" customHeight="1" x14ac:dyDescent="0.25">
      <c r="A200" s="9" t="s">
        <v>82</v>
      </c>
      <c r="B200" s="3"/>
      <c r="C200" s="3"/>
      <c r="D200" s="10">
        <f t="shared" si="213"/>
        <v>0</v>
      </c>
      <c r="E200" s="10"/>
      <c r="F200" s="10"/>
      <c r="G200" s="10"/>
      <c r="H200" s="10"/>
      <c r="I200" s="10"/>
      <c r="J200" s="10"/>
    </row>
    <row r="201" spans="1:11" x14ac:dyDescent="0.25">
      <c r="A201" s="9" t="s">
        <v>77</v>
      </c>
      <c r="B201" s="3">
        <v>500</v>
      </c>
      <c r="C201" s="3" t="s">
        <v>24</v>
      </c>
      <c r="D201" s="10">
        <f>D202+D203+D204</f>
        <v>0</v>
      </c>
      <c r="E201" s="10">
        <f t="shared" ref="E201" si="214">E202+E203+E204</f>
        <v>0</v>
      </c>
      <c r="F201" s="10">
        <f t="shared" ref="F201" si="215">F202+F203+F204</f>
        <v>0</v>
      </c>
      <c r="G201" s="10">
        <f t="shared" ref="G201" si="216">G202+G203+G204</f>
        <v>0</v>
      </c>
      <c r="H201" s="10">
        <f t="shared" ref="H201:J201" si="217">H202+H203+H204</f>
        <v>0</v>
      </c>
      <c r="I201" s="10">
        <f t="shared" si="217"/>
        <v>0</v>
      </c>
      <c r="J201" s="10">
        <f t="shared" si="217"/>
        <v>0</v>
      </c>
      <c r="K201" s="1" t="b">
        <f>D201=E201+F201+G201+H201</f>
        <v>1</v>
      </c>
    </row>
    <row r="202" spans="1:11" ht="17.25" customHeight="1" x14ac:dyDescent="0.25">
      <c r="A202" s="9" t="s">
        <v>80</v>
      </c>
      <c r="B202" s="3"/>
      <c r="C202" s="3"/>
      <c r="D202" s="10">
        <f>E202+F202+G202+H202</f>
        <v>0</v>
      </c>
      <c r="E202" s="10"/>
      <c r="F202" s="10"/>
      <c r="G202" s="10"/>
      <c r="H202" s="10"/>
      <c r="I202" s="10"/>
      <c r="J202" s="10"/>
    </row>
    <row r="203" spans="1:11" ht="17.25" customHeight="1" x14ac:dyDescent="0.25">
      <c r="A203" s="9" t="s">
        <v>81</v>
      </c>
      <c r="B203" s="3"/>
      <c r="C203" s="3"/>
      <c r="D203" s="10">
        <f t="shared" ref="D203:D204" si="218">E203+F203+G203+H203</f>
        <v>0</v>
      </c>
      <c r="E203" s="10"/>
      <c r="F203" s="10"/>
      <c r="G203" s="10"/>
      <c r="H203" s="10"/>
      <c r="I203" s="10"/>
      <c r="J203" s="10"/>
    </row>
    <row r="204" spans="1:11" ht="17.25" customHeight="1" x14ac:dyDescent="0.25">
      <c r="A204" s="9" t="s">
        <v>82</v>
      </c>
      <c r="B204" s="3"/>
      <c r="C204" s="3"/>
      <c r="D204" s="10">
        <f t="shared" si="218"/>
        <v>0</v>
      </c>
      <c r="E204" s="10"/>
      <c r="F204" s="10"/>
      <c r="G204" s="10"/>
      <c r="H204" s="10"/>
      <c r="I204" s="10"/>
      <c r="J204" s="10"/>
    </row>
    <row r="205" spans="1:11" x14ac:dyDescent="0.25">
      <c r="A205" s="9" t="s">
        <v>78</v>
      </c>
      <c r="B205" s="3">
        <v>600</v>
      </c>
      <c r="C205" s="3" t="s">
        <v>24</v>
      </c>
      <c r="D205" s="10">
        <f>D206+D207+D208</f>
        <v>0</v>
      </c>
      <c r="E205" s="10">
        <f t="shared" ref="E205:J205" si="219">E206+E207+E208</f>
        <v>0</v>
      </c>
      <c r="F205" s="10">
        <f t="shared" si="219"/>
        <v>0</v>
      </c>
      <c r="G205" s="10">
        <f t="shared" si="219"/>
        <v>0</v>
      </c>
      <c r="H205" s="10">
        <f t="shared" si="219"/>
        <v>0</v>
      </c>
      <c r="I205" s="10">
        <f t="shared" si="219"/>
        <v>0</v>
      </c>
      <c r="J205" s="10">
        <f t="shared" si="219"/>
        <v>0</v>
      </c>
      <c r="K205" s="1" t="b">
        <f>D205=E205+F205+G205+H205</f>
        <v>1</v>
      </c>
    </row>
    <row r="206" spans="1:11" ht="17.25" customHeight="1" x14ac:dyDescent="0.25">
      <c r="A206" s="9" t="s">
        <v>80</v>
      </c>
      <c r="B206" s="3"/>
      <c r="C206" s="3"/>
      <c r="D206" s="10">
        <f>E206+F206+G206+H206</f>
        <v>0</v>
      </c>
      <c r="E206" s="10"/>
      <c r="F206" s="10"/>
      <c r="G206" s="10"/>
      <c r="H206" s="10"/>
      <c r="I206" s="10"/>
      <c r="J206" s="10"/>
    </row>
    <row r="207" spans="1:11" ht="17.25" customHeight="1" x14ac:dyDescent="0.25">
      <c r="A207" s="9" t="s">
        <v>81</v>
      </c>
      <c r="B207" s="3"/>
      <c r="C207" s="3"/>
      <c r="D207" s="10">
        <f t="shared" ref="D207:D208" si="220">E207+F207+G207+H207</f>
        <v>0</v>
      </c>
      <c r="E207" s="10"/>
      <c r="F207" s="10"/>
      <c r="G207" s="10"/>
      <c r="H207" s="10"/>
      <c r="I207" s="10"/>
      <c r="J207" s="10"/>
    </row>
    <row r="208" spans="1:11" ht="17.25" customHeight="1" x14ac:dyDescent="0.25">
      <c r="A208" s="9" t="s">
        <v>82</v>
      </c>
      <c r="B208" s="3"/>
      <c r="C208" s="3"/>
      <c r="D208" s="10">
        <f t="shared" si="220"/>
        <v>0</v>
      </c>
      <c r="E208" s="10"/>
      <c r="F208" s="10"/>
      <c r="G208" s="10"/>
      <c r="H208" s="10"/>
      <c r="I208" s="10"/>
      <c r="J208" s="10"/>
    </row>
    <row r="212" spans="3:3" ht="15.75" x14ac:dyDescent="0.25">
      <c r="C212" s="12" t="s">
        <v>98</v>
      </c>
    </row>
    <row r="213" spans="3:3" ht="15.75" x14ac:dyDescent="0.25">
      <c r="C213" s="12"/>
    </row>
    <row r="214" spans="3:3" ht="15.75" x14ac:dyDescent="0.25">
      <c r="C214" s="12" t="s">
        <v>99</v>
      </c>
    </row>
    <row r="215" spans="3:3" ht="15.75" x14ac:dyDescent="0.25">
      <c r="C215" s="12"/>
    </row>
    <row r="216" spans="3:3" ht="15.75" x14ac:dyDescent="0.25">
      <c r="C216" s="12" t="s">
        <v>100</v>
      </c>
    </row>
    <row r="217" spans="3:3" ht="15.75" x14ac:dyDescent="0.25">
      <c r="C217" s="12"/>
    </row>
    <row r="218" spans="3:3" ht="18.75" x14ac:dyDescent="0.25">
      <c r="C218" s="13"/>
    </row>
  </sheetData>
  <mergeCells count="47">
    <mergeCell ref="J192:J193"/>
    <mergeCell ref="I179:I180"/>
    <mergeCell ref="J179:J180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G179:G180"/>
    <mergeCell ref="H179:H180"/>
    <mergeCell ref="B179:B180"/>
    <mergeCell ref="C179:C180"/>
    <mergeCell ref="D179:D180"/>
    <mergeCell ref="B41:B42"/>
    <mergeCell ref="C41:C42"/>
    <mergeCell ref="D41:D42"/>
    <mergeCell ref="E41:E42"/>
    <mergeCell ref="F41:F42"/>
    <mergeCell ref="E179:E180"/>
    <mergeCell ref="F179:F180"/>
    <mergeCell ref="G15:G16"/>
    <mergeCell ref="H15:H16"/>
    <mergeCell ref="I15:I16"/>
    <mergeCell ref="J15:J16"/>
    <mergeCell ref="H41:H42"/>
    <mergeCell ref="I41:I42"/>
    <mergeCell ref="J41:J42"/>
    <mergeCell ref="G41:G42"/>
    <mergeCell ref="B15:B16"/>
    <mergeCell ref="C15:C16"/>
    <mergeCell ref="D15:D16"/>
    <mergeCell ref="E15:E16"/>
    <mergeCell ref="F15:F16"/>
    <mergeCell ref="A6:A9"/>
    <mergeCell ref="B6:B9"/>
    <mergeCell ref="C6:C9"/>
    <mergeCell ref="D6:J6"/>
    <mergeCell ref="D7:D9"/>
    <mergeCell ref="E7:J7"/>
    <mergeCell ref="E8:E9"/>
    <mergeCell ref="F8:F9"/>
    <mergeCell ref="G8:G9"/>
    <mergeCell ref="H8:H9"/>
    <mergeCell ref="I8:J8"/>
  </mergeCells>
  <hyperlinks>
    <hyperlink ref="F8" r:id="rId1" display="consultantplus://offline/ref=58184231E0AEB08FFF9D23F041EE0246F07C5208454E4F208C5E484F014DFB2B83DCF04B81A265pFC"/>
  </hyperlinks>
  <pageMargins left="0.70866141732283472" right="0.70866141732283472" top="0.39370078740157483" bottom="0.51181102362204722" header="0.31496062992125984" footer="0.31496062992125984"/>
  <pageSetup paperSize="9" scale="56" fitToHeight="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2.1</vt:lpstr>
      <vt:lpstr>таблица 2</vt:lpstr>
      <vt:lpstr>'таблица 2'!Область_печати</vt:lpstr>
      <vt:lpstr>'таблица 2.1'!Область_печати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2020-01-29T01:52:35Z</dcterms:modified>
</cp:coreProperties>
</file>